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FCH\Downloads\"/>
    </mc:Choice>
  </mc:AlternateContent>
  <xr:revisionPtr revIDLastSave="0" documentId="13_ncr:1_{A77E7AFB-2CF4-455B-8678-C9538315FC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O" sheetId="1" r:id="rId1"/>
    <sheet name="Detalhament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4lF55oEXpv5qWy+pY+leiG+HRIAJx2DEVZzH+OnDqdQ="/>
    </ext>
  </extLst>
</workbook>
</file>

<file path=xl/calcChain.xml><?xml version="1.0" encoding="utf-8"?>
<calcChain xmlns="http://schemas.openxmlformats.org/spreadsheetml/2006/main">
  <c r="F286" i="2" l="1"/>
  <c r="G286" i="2" s="1"/>
  <c r="E286" i="2"/>
  <c r="G282" i="2"/>
  <c r="G283" i="2" s="1"/>
  <c r="G284" i="2" s="1"/>
  <c r="G285" i="2" s="1"/>
  <c r="G275" i="2"/>
  <c r="F275" i="2"/>
  <c r="E275" i="2"/>
  <c r="D12" i="1" s="1"/>
  <c r="G271" i="2"/>
  <c r="G272" i="2" s="1"/>
  <c r="G273" i="2" s="1"/>
  <c r="G274" i="2" s="1"/>
  <c r="F264" i="2"/>
  <c r="C11" i="1" s="1"/>
  <c r="E11" i="1" s="1"/>
  <c r="E264" i="2"/>
  <c r="G245" i="2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F238" i="2"/>
  <c r="G238" i="2" s="1"/>
  <c r="E238" i="2"/>
  <c r="D10" i="1" s="1"/>
  <c r="G232" i="2"/>
  <c r="G233" i="2" s="1"/>
  <c r="G234" i="2" s="1"/>
  <c r="G235" i="2" s="1"/>
  <c r="G236" i="2" s="1"/>
  <c r="G237" i="2" s="1"/>
  <c r="F225" i="2"/>
  <c r="C9" i="1" s="1"/>
  <c r="E225" i="2"/>
  <c r="D9" i="1" s="1"/>
  <c r="G218" i="2"/>
  <c r="G219" i="2" s="1"/>
  <c r="G220" i="2" s="1"/>
  <c r="G221" i="2" s="1"/>
  <c r="G222" i="2" s="1"/>
  <c r="G223" i="2" s="1"/>
  <c r="G224" i="2" s="1"/>
  <c r="F211" i="2"/>
  <c r="G211" i="2" s="1"/>
  <c r="E211" i="2"/>
  <c r="G206" i="2"/>
  <c r="G207" i="2" s="1"/>
  <c r="G208" i="2" s="1"/>
  <c r="G209" i="2" s="1"/>
  <c r="G210" i="2" s="1"/>
  <c r="G199" i="2"/>
  <c r="F199" i="2"/>
  <c r="E199" i="2"/>
  <c r="G188" i="2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F181" i="2"/>
  <c r="C5" i="1" s="1"/>
  <c r="E181" i="2"/>
  <c r="D5" i="1" s="1"/>
  <c r="F145" i="2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F138" i="2"/>
  <c r="G138" i="2" s="1"/>
  <c r="E138" i="2"/>
  <c r="D4" i="1" s="1"/>
  <c r="G121" i="2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F114" i="2"/>
  <c r="G114" i="2" s="1"/>
  <c r="E114" i="2"/>
  <c r="D3" i="1" s="1"/>
  <c r="E23" i="2"/>
  <c r="E10" i="2"/>
  <c r="E9" i="2"/>
  <c r="E8" i="2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C12" i="1"/>
  <c r="D11" i="1"/>
  <c r="C10" i="1"/>
  <c r="D8" i="1"/>
  <c r="C8" i="1"/>
  <c r="E8" i="1" s="1"/>
  <c r="D7" i="1"/>
  <c r="C7" i="1"/>
  <c r="E7" i="1" s="1"/>
  <c r="D6" i="1"/>
  <c r="E6" i="1" s="1"/>
  <c r="C6" i="1"/>
  <c r="C4" i="1"/>
  <c r="E4" i="1" s="1"/>
  <c r="E9" i="1" l="1"/>
  <c r="E5" i="1"/>
  <c r="E10" i="1"/>
  <c r="E12" i="1"/>
  <c r="G264" i="2"/>
  <c r="G225" i="2"/>
  <c r="C3" i="1"/>
  <c r="E3" i="1" s="1"/>
  <c r="G181" i="2"/>
</calcChain>
</file>

<file path=xl/sharedStrings.xml><?xml version="1.0" encoding="utf-8"?>
<sst xmlns="http://schemas.openxmlformats.org/spreadsheetml/2006/main" count="220" uniqueCount="107">
  <si>
    <t>CONTROLE FINANCEIRO IFCS - QUADRO RESUMO</t>
  </si>
  <si>
    <t>ELEMENTO DE DESPESA</t>
  </si>
  <si>
    <t>DOTAÇÃO</t>
  </si>
  <si>
    <t>EXECUÇÃO</t>
  </si>
  <si>
    <t>SALDO</t>
  </si>
  <si>
    <t>IFCS - 153129 (ORÇ PART)</t>
  </si>
  <si>
    <t>33.90.30 - CONSUMO</t>
  </si>
  <si>
    <t>33.90.39 - SERVIÇO PJ</t>
  </si>
  <si>
    <t>44.90.52 - PERMANENTE</t>
  </si>
  <si>
    <t xml:space="preserve">33.90.40 - SERVIÇOS TIC </t>
  </si>
  <si>
    <t>IFCS - 153129 (PROAP)</t>
  </si>
  <si>
    <t>33.90.33 - PASSAGENS</t>
  </si>
  <si>
    <t>33.90.39 - SERVIÇOS</t>
  </si>
  <si>
    <t>33.50.41 - ANUIDADE DE CLASSE</t>
  </si>
  <si>
    <t>33.90.18 - AUXÍLIO FINANCEIRO A ESTUDANTE</t>
  </si>
  <si>
    <t>33.90.20 - AUXÍLIO FINANCEIRO A PESQUISADOR</t>
  </si>
  <si>
    <t>ELEMENTO DE DESPESA: 33.90.30 - CONSUMO</t>
  </si>
  <si>
    <t>PROCESSO Nº</t>
  </si>
  <si>
    <t>NOTA</t>
  </si>
  <si>
    <t>HISTÓRICO</t>
  </si>
  <si>
    <t>DÉBITO</t>
  </si>
  <si>
    <t>CRÉDITO</t>
  </si>
  <si>
    <t>25NC246</t>
  </si>
  <si>
    <t>ORÇAMENTO PARTICIPATIVO</t>
  </si>
  <si>
    <t>25NC247</t>
  </si>
  <si>
    <t>ANULAÇÃO ADIANTAMENTO OP</t>
  </si>
  <si>
    <t>226301/25-10</t>
  </si>
  <si>
    <t>25NE67</t>
  </si>
  <si>
    <t>DM (cartucho toner)</t>
  </si>
  <si>
    <t>25NE149</t>
  </si>
  <si>
    <t>THE SUPPLY (cartucho tinta)</t>
  </si>
  <si>
    <t>25NE71</t>
  </si>
  <si>
    <t>GUILHERME (cartucho toner)</t>
  </si>
  <si>
    <t>222212/25-02</t>
  </si>
  <si>
    <t>25NE89</t>
  </si>
  <si>
    <t>DUTRA (memória ram)</t>
  </si>
  <si>
    <t>25NE90</t>
  </si>
  <si>
    <t>WERNETECH (memória ram)</t>
  </si>
  <si>
    <t>25NE91</t>
  </si>
  <si>
    <t>SELECT (placa mãe am4)</t>
  </si>
  <si>
    <t>25NC338</t>
  </si>
  <si>
    <t>REMANEJ VINDO SERVIÇO</t>
  </si>
  <si>
    <t>25NC346</t>
  </si>
  <si>
    <t>225553/25-21</t>
  </si>
  <si>
    <t>25NE139</t>
  </si>
  <si>
    <t>ANDREIA (açúcar)</t>
  </si>
  <si>
    <t>25NE140</t>
  </si>
  <si>
    <t>LCV (adoçante)</t>
  </si>
  <si>
    <t>25NE141</t>
  </si>
  <si>
    <t>GUARAILHA (água)</t>
  </si>
  <si>
    <t>25NE142</t>
  </si>
  <si>
    <t>OASIS (água)</t>
  </si>
  <si>
    <t>25NE143</t>
  </si>
  <si>
    <t>GABBA (café)</t>
  </si>
  <si>
    <t>222219/25-16</t>
  </si>
  <si>
    <t>25NE176</t>
  </si>
  <si>
    <t>ASL (canaleta)</t>
  </si>
  <si>
    <t>25NE177</t>
  </si>
  <si>
    <t>MARIELE (fio elétrico)</t>
  </si>
  <si>
    <t>232205/25-19</t>
  </si>
  <si>
    <t>25NE192</t>
  </si>
  <si>
    <t>CF (papel higiênico)</t>
  </si>
  <si>
    <t>totalizando:</t>
  </si>
  <si>
    <t>ELEMENTO DE DESPESA: 33.90.39 - SERVIÇO PJ</t>
  </si>
  <si>
    <t>25NC156</t>
  </si>
  <si>
    <t>ADIANTAMENTO ORÇAMENTO PARTICIPATIVO</t>
  </si>
  <si>
    <t>23079.222870/2025-96</t>
  </si>
  <si>
    <t>25NE30</t>
  </si>
  <si>
    <t>LUTHOR (chaveiro)</t>
  </si>
  <si>
    <t>25NC297</t>
  </si>
  <si>
    <t>REMANEJAMENTO P/ PERMANENTE</t>
  </si>
  <si>
    <t>25NC337</t>
  </si>
  <si>
    <t>REMANEJAMENTO P/ CONSUMO</t>
  </si>
  <si>
    <t>ELEMENTO DE DESPESA: 44.90.52 - PERMANENTE</t>
  </si>
  <si>
    <t>220312/25-96</t>
  </si>
  <si>
    <t>25NE40</t>
  </si>
  <si>
    <t>SOUL (extintor)</t>
  </si>
  <si>
    <t>220577/25-94</t>
  </si>
  <si>
    <t>25NE50</t>
  </si>
  <si>
    <t>CROMA (cafeteira)</t>
  </si>
  <si>
    <t>25NE51</t>
  </si>
  <si>
    <t>SARAH (frigobar)</t>
  </si>
  <si>
    <t>25NE58</t>
  </si>
  <si>
    <t>B9 BEBEDOUROS (bebedouro)</t>
  </si>
  <si>
    <t>REMANEJAMENTO VINDO SERVIÇO</t>
  </si>
  <si>
    <t>25NE60</t>
  </si>
  <si>
    <t>LICITASP (refrigerador)</t>
  </si>
  <si>
    <t>25NE59</t>
  </si>
  <si>
    <t>QUERUBIM (microondas)</t>
  </si>
  <si>
    <t>220849/25-56</t>
  </si>
  <si>
    <t>25NE75</t>
  </si>
  <si>
    <t>LICITASP (ventilador parede)</t>
  </si>
  <si>
    <t>25NE76</t>
  </si>
  <si>
    <t>AZB (ventilador mesa)</t>
  </si>
  <si>
    <t>25NC345</t>
  </si>
  <si>
    <t>25NE197</t>
  </si>
  <si>
    <t>QUALITY (ventilador)</t>
  </si>
  <si>
    <t>25NC372</t>
  </si>
  <si>
    <t xml:space="preserve">CONVÊNIO PROAP/2025, TED.12176 - PPG EM LOGICA E METAFISICA </t>
  </si>
  <si>
    <t>ELEMENTO DE DESPESA: 33.90.33 - PASSAGENS</t>
  </si>
  <si>
    <t>25NC420</t>
  </si>
  <si>
    <t>ANULAÇÃO PARA REFORÇO DIÁRIAS/PASSAGENS</t>
  </si>
  <si>
    <t>ELEMENTO DE DESPESA: 33.90.39 - SERVIÇOS</t>
  </si>
  <si>
    <t>ELEMENTO DE DESPESA: 33.50.41 - ANUIDADE DE CLASSE</t>
  </si>
  <si>
    <t>ELEMENTO DE DESPESA: 33.90.18 - AUXÍLIO FINANCEIRO A ESTUDANTE</t>
  </si>
  <si>
    <t>ELEMENTO DE DESPESA: 33.90.20 - AUXÍLIO FINANCEIRO A PESQUISADOR</t>
  </si>
  <si>
    <t xml:space="preserve">ELEMENTO DE DESPESA: 33.90.40 - SERVIÇOS TIC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</si>
</sst>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"/>
    <numFmt numFmtId="165" formatCode="d&quot;-&quot;mmm"/>
    <numFmt numFmtId="166" formatCode="[$R$ -416]#,##0.00"/>
  </numFmts>
  <fonts count="17"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2E75B5"/>
      <name val="Calibri"/>
    </font>
    <font>
      <sz val="10"/>
      <color theme="1"/>
      <name val="Calibri"/>
    </font>
    <font>
      <b/>
      <sz val="13"/>
      <color theme="0"/>
      <name val="Calibri"/>
    </font>
    <font>
      <b/>
      <sz val="11"/>
      <color rgb="FF2E75B5"/>
      <name val="Calibri"/>
    </font>
    <font>
      <b/>
      <sz val="11"/>
      <color rgb="FFFF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trike/>
      <sz val="11"/>
      <color rgb="FFFF0000"/>
      <name val="Calibri"/>
    </font>
    <font>
      <b/>
      <sz val="11"/>
      <color rgb="FF4472C4"/>
      <name val="Calibri"/>
    </font>
    <font>
      <b/>
      <sz val="11"/>
      <color theme="8"/>
      <name val="Calibri"/>
    </font>
    <font>
      <b/>
      <sz val="11"/>
      <color rgb="FF3C78D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/>
    <xf numFmtId="16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164" fontId="4" fillId="0" borderId="4" xfId="0" applyNumberFormat="1" applyFont="1" applyBorder="1"/>
    <xf numFmtId="164" fontId="9" fillId="0" borderId="4" xfId="0" applyNumberFormat="1" applyFont="1" applyBorder="1" applyAlignment="1">
      <alignment horizontal="right"/>
    </xf>
    <xf numFmtId="164" fontId="5" fillId="0" borderId="4" xfId="0" applyNumberFormat="1" applyFont="1" applyBorder="1"/>
    <xf numFmtId="164" fontId="10" fillId="0" borderId="4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center"/>
    </xf>
    <xf numFmtId="0" fontId="12" fillId="0" borderId="4" xfId="0" applyFont="1" applyBorder="1" applyAlignment="1">
      <alignment horizontal="left"/>
    </xf>
    <xf numFmtId="164" fontId="10" fillId="0" borderId="4" xfId="0" applyNumberFormat="1" applyFont="1" applyBorder="1"/>
    <xf numFmtId="164" fontId="9" fillId="0" borderId="4" xfId="0" applyNumberFormat="1" applyFont="1" applyBorder="1"/>
    <xf numFmtId="164" fontId="13" fillId="0" borderId="4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164" fontId="5" fillId="0" borderId="0" xfId="0" applyNumberFormat="1" applyFont="1"/>
    <xf numFmtId="164" fontId="12" fillId="0" borderId="4" xfId="0" applyNumberFormat="1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" fontId="12" fillId="0" borderId="0" xfId="0" applyNumberFormat="1" applyFont="1" applyAlignment="1">
      <alignment horizontal="center"/>
    </xf>
    <xf numFmtId="164" fontId="12" fillId="0" borderId="4" xfId="0" applyNumberFormat="1" applyFont="1" applyBorder="1" applyAlignment="1">
      <alignment wrapText="1"/>
    </xf>
    <xf numFmtId="16" fontId="10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3" borderId="5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8"/>
  <sheetViews>
    <sheetView showGridLines="0" tabSelected="1" workbookViewId="0">
      <selection activeCell="F2" sqref="F2"/>
    </sheetView>
  </sheetViews>
  <sheetFormatPr defaultColWidth="14.42578125" defaultRowHeight="15" customHeight="1"/>
  <cols>
    <col min="1" max="1" width="24.42578125" customWidth="1"/>
    <col min="2" max="2" width="42.5703125" customWidth="1"/>
    <col min="3" max="25" width="24.42578125" customWidth="1"/>
  </cols>
  <sheetData>
    <row r="1" spans="1:6" ht="25.5" customHeight="1">
      <c r="A1" s="58" t="s">
        <v>0</v>
      </c>
      <c r="B1" s="59"/>
      <c r="C1" s="59"/>
      <c r="D1" s="59"/>
      <c r="E1" s="60"/>
    </row>
    <row r="2" spans="1:6" ht="25.5" customHeight="1">
      <c r="A2" s="1"/>
      <c r="B2" s="1" t="s">
        <v>1</v>
      </c>
      <c r="C2" s="1" t="s">
        <v>2</v>
      </c>
      <c r="D2" s="1" t="s">
        <v>3</v>
      </c>
      <c r="E2" s="1" t="s">
        <v>4</v>
      </c>
    </row>
    <row r="3" spans="1:6" ht="23.25" customHeight="1">
      <c r="A3" s="2" t="s">
        <v>5</v>
      </c>
      <c r="B3" s="2" t="s">
        <v>6</v>
      </c>
      <c r="C3" s="3">
        <f>Detalhamento!F114</f>
        <v>65152.5</v>
      </c>
      <c r="D3" s="3">
        <f>Detalhamento!E114</f>
        <v>57852.5</v>
      </c>
      <c r="E3" s="3">
        <f t="shared" ref="E3:E12" si="0">C3-D3</f>
        <v>7300</v>
      </c>
      <c r="F3" s="4"/>
    </row>
    <row r="4" spans="1:6" ht="23.25" customHeight="1">
      <c r="A4" s="2" t="s">
        <v>5</v>
      </c>
      <c r="B4" s="2" t="s">
        <v>7</v>
      </c>
      <c r="C4" s="3">
        <f>Detalhamento!F138</f>
        <v>34290.9</v>
      </c>
      <c r="D4" s="3">
        <f>Detalhamento!E138</f>
        <v>34290.9</v>
      </c>
      <c r="E4" s="3">
        <f t="shared" si="0"/>
        <v>0</v>
      </c>
      <c r="F4" s="4"/>
    </row>
    <row r="5" spans="1:6" ht="23.25" customHeight="1">
      <c r="A5" s="2" t="s">
        <v>5</v>
      </c>
      <c r="B5" s="2" t="s">
        <v>8</v>
      </c>
      <c r="C5" s="3">
        <f>Detalhamento!F181</f>
        <v>53950.64</v>
      </c>
      <c r="D5" s="3">
        <f>Detalhamento!E181</f>
        <v>53158.64</v>
      </c>
      <c r="E5" s="3">
        <f t="shared" si="0"/>
        <v>792</v>
      </c>
      <c r="F5" s="4"/>
    </row>
    <row r="6" spans="1:6" ht="23.25" customHeight="1">
      <c r="A6" s="2" t="s">
        <v>5</v>
      </c>
      <c r="B6" s="2" t="s">
        <v>9</v>
      </c>
      <c r="C6" s="3">
        <f>Detalhamento!F286</f>
        <v>0</v>
      </c>
      <c r="D6" s="3">
        <f>Detalhamento!E286</f>
        <v>0</v>
      </c>
      <c r="E6" s="3">
        <f t="shared" si="0"/>
        <v>0</v>
      </c>
      <c r="F6" s="4"/>
    </row>
    <row r="7" spans="1:6" ht="23.25" customHeight="1">
      <c r="A7" s="2" t="s">
        <v>10</v>
      </c>
      <c r="B7" s="2" t="s">
        <v>6</v>
      </c>
      <c r="C7" s="3">
        <f>Detalhamento!F199</f>
        <v>24708</v>
      </c>
      <c r="D7" s="3">
        <f>Detalhamento!E199</f>
        <v>0</v>
      </c>
      <c r="E7" s="3">
        <f t="shared" si="0"/>
        <v>24708</v>
      </c>
      <c r="F7" s="4"/>
    </row>
    <row r="8" spans="1:6" ht="23.25" customHeight="1">
      <c r="A8" s="2" t="s">
        <v>10</v>
      </c>
      <c r="B8" s="2" t="s">
        <v>11</v>
      </c>
      <c r="C8" s="3">
        <f>Detalhamento!F211</f>
        <v>12354</v>
      </c>
      <c r="D8" s="3">
        <f>Detalhamento!E211</f>
        <v>8200</v>
      </c>
      <c r="E8" s="3">
        <f t="shared" si="0"/>
        <v>4154</v>
      </c>
      <c r="F8" s="4"/>
    </row>
    <row r="9" spans="1:6" ht="23.25" customHeight="1">
      <c r="A9" s="2" t="s">
        <v>10</v>
      </c>
      <c r="B9" s="2" t="s">
        <v>12</v>
      </c>
      <c r="C9" s="3">
        <f>Detalhamento!F225</f>
        <v>24708</v>
      </c>
      <c r="D9" s="3">
        <f>Detalhamento!E225</f>
        <v>0</v>
      </c>
      <c r="E9" s="3">
        <f t="shared" si="0"/>
        <v>24708</v>
      </c>
      <c r="F9" s="4"/>
    </row>
    <row r="10" spans="1:6" ht="23.25" customHeight="1">
      <c r="A10" s="2" t="s">
        <v>10</v>
      </c>
      <c r="B10" s="2" t="s">
        <v>13</v>
      </c>
      <c r="C10" s="3">
        <f>Detalhamento!F238</f>
        <v>0</v>
      </c>
      <c r="D10" s="3">
        <f>Detalhamento!E238</f>
        <v>0</v>
      </c>
      <c r="E10" s="3">
        <f t="shared" si="0"/>
        <v>0</v>
      </c>
      <c r="F10" s="4"/>
    </row>
    <row r="11" spans="1:6" ht="23.25" customHeight="1">
      <c r="A11" s="2" t="s">
        <v>10</v>
      </c>
      <c r="B11" s="2" t="s">
        <v>14</v>
      </c>
      <c r="C11" s="3">
        <f>Detalhamento!F264</f>
        <v>0</v>
      </c>
      <c r="D11" s="3">
        <f>Detalhamento!E264</f>
        <v>0</v>
      </c>
      <c r="E11" s="3">
        <f t="shared" si="0"/>
        <v>0</v>
      </c>
      <c r="F11" s="4"/>
    </row>
    <row r="12" spans="1:6" ht="23.25" customHeight="1">
      <c r="A12" s="2" t="s">
        <v>10</v>
      </c>
      <c r="B12" s="2" t="s">
        <v>15</v>
      </c>
      <c r="C12" s="3">
        <f>Detalhamento!F275</f>
        <v>0</v>
      </c>
      <c r="D12" s="3">
        <f>Detalhamento!E275</f>
        <v>0</v>
      </c>
      <c r="E12" s="3">
        <f t="shared" si="0"/>
        <v>0</v>
      </c>
      <c r="F12" s="4"/>
    </row>
    <row r="13" spans="1:6"/>
    <row r="14" spans="1:6"/>
    <row r="15" spans="1:6"/>
    <row r="16" spans="1:6"/>
    <row r="17"/>
    <row r="18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heetProtection sheet="1" objects="1" scenarios="1"/>
  <mergeCells count="1">
    <mergeCell ref="A1:E1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opLeftCell="B1" workbookViewId="0">
      <selection activeCell="I3" sqref="I3"/>
    </sheetView>
  </sheetViews>
  <sheetFormatPr defaultColWidth="14.42578125" defaultRowHeight="15" customHeight="1"/>
  <cols>
    <col min="1" max="1" width="10.7109375" hidden="1" customWidth="1"/>
    <col min="2" max="2" width="21.85546875" customWidth="1"/>
    <col min="3" max="3" width="13.28515625" customWidth="1"/>
    <col min="4" max="4" width="46.28515625" customWidth="1"/>
    <col min="5" max="5" width="14" customWidth="1"/>
    <col min="7" max="7" width="16.5703125" customWidth="1"/>
    <col min="8" max="10" width="9.140625" customWidth="1"/>
    <col min="11" max="11" width="23.28515625" customWidth="1"/>
    <col min="12" max="12" width="37.42578125" customWidth="1"/>
    <col min="13" max="17" width="14.28515625" customWidth="1"/>
    <col min="18" max="23" width="9.140625" customWidth="1"/>
  </cols>
  <sheetData>
    <row r="1" spans="1:26" ht="19.5" customHeight="1">
      <c r="A1" s="5"/>
      <c r="B1" s="4"/>
      <c r="C1" s="6"/>
      <c r="D1" s="7"/>
      <c r="E1" s="4"/>
      <c r="F1" s="8"/>
      <c r="G1" s="4"/>
      <c r="H1" s="4"/>
      <c r="I1" s="4"/>
      <c r="J1" s="4"/>
      <c r="K1" s="4"/>
      <c r="L1" s="4"/>
      <c r="M1" s="4"/>
      <c r="N1" s="4"/>
      <c r="O1" s="4"/>
      <c r="P1" s="4"/>
      <c r="Q1" s="9"/>
      <c r="R1" s="4"/>
      <c r="S1" s="4"/>
      <c r="T1" s="4"/>
      <c r="U1" s="4"/>
      <c r="V1" s="4"/>
      <c r="W1" s="4"/>
      <c r="X1" s="4"/>
      <c r="Y1" s="4"/>
      <c r="Z1" s="4"/>
    </row>
    <row r="2" spans="1:26" ht="19.5" customHeight="1">
      <c r="A2" s="61" t="s">
        <v>5</v>
      </c>
      <c r="B2" s="62"/>
      <c r="C2" s="62"/>
      <c r="D2" s="62"/>
      <c r="E2" s="62"/>
      <c r="F2" s="62"/>
      <c r="G2" s="63"/>
      <c r="H2" s="4"/>
      <c r="I2" s="4"/>
      <c r="J2" s="4"/>
      <c r="K2" s="4"/>
      <c r="L2" s="4"/>
      <c r="M2" s="4"/>
      <c r="N2" s="4"/>
      <c r="O2" s="4"/>
      <c r="P2" s="4"/>
      <c r="Q2" s="9"/>
      <c r="R2" s="4"/>
      <c r="S2" s="4"/>
      <c r="T2" s="4"/>
      <c r="U2" s="4"/>
      <c r="V2" s="4"/>
      <c r="W2" s="4"/>
      <c r="X2" s="4"/>
      <c r="Y2" s="4"/>
      <c r="Z2" s="4"/>
    </row>
    <row r="3" spans="1:26" ht="19.5" customHeight="1">
      <c r="A3" s="64" t="s">
        <v>16</v>
      </c>
      <c r="B3" s="65"/>
      <c r="C3" s="65"/>
      <c r="D3" s="65"/>
      <c r="E3" s="65"/>
      <c r="F3" s="65"/>
      <c r="G3" s="65"/>
      <c r="H3" s="4"/>
      <c r="I3" s="4"/>
      <c r="J3" s="4"/>
      <c r="K3" s="4"/>
      <c r="L3" s="4"/>
      <c r="M3" s="4"/>
      <c r="N3" s="4"/>
      <c r="O3" s="4"/>
      <c r="P3" s="4"/>
      <c r="Q3" s="9"/>
      <c r="R3" s="4"/>
      <c r="S3" s="4"/>
      <c r="T3" s="4"/>
      <c r="U3" s="4"/>
      <c r="V3" s="4"/>
      <c r="W3" s="4"/>
      <c r="X3" s="4"/>
      <c r="Y3" s="4"/>
      <c r="Z3" s="4"/>
    </row>
    <row r="4" spans="1:26" ht="19.5" customHeight="1">
      <c r="A4" s="5"/>
      <c r="B4" s="11"/>
      <c r="C4" s="10"/>
      <c r="D4" s="12"/>
      <c r="E4" s="13"/>
      <c r="F4" s="14"/>
      <c r="G4" s="13"/>
      <c r="H4" s="4"/>
      <c r="I4" s="4"/>
      <c r="J4" s="4"/>
      <c r="K4" s="4"/>
      <c r="L4" s="4"/>
      <c r="M4" s="4"/>
      <c r="N4" s="4"/>
      <c r="O4" s="4"/>
      <c r="P4" s="4"/>
      <c r="Q4" s="9"/>
      <c r="R4" s="4"/>
      <c r="S4" s="4"/>
      <c r="T4" s="4"/>
      <c r="U4" s="4"/>
      <c r="V4" s="4"/>
      <c r="W4" s="4"/>
      <c r="X4" s="4"/>
      <c r="Y4" s="4"/>
      <c r="Z4" s="4"/>
    </row>
    <row r="5" spans="1:26" ht="19.5" customHeight="1">
      <c r="A5" s="15"/>
      <c r="B5" s="16" t="s">
        <v>17</v>
      </c>
      <c r="C5" s="16" t="s">
        <v>18</v>
      </c>
      <c r="D5" s="16" t="s">
        <v>19</v>
      </c>
      <c r="E5" s="17" t="s">
        <v>20</v>
      </c>
      <c r="F5" s="18" t="s">
        <v>21</v>
      </c>
      <c r="G5" s="19" t="s">
        <v>4</v>
      </c>
      <c r="H5" s="4"/>
      <c r="I5" s="4"/>
      <c r="J5" s="4"/>
      <c r="K5" s="4"/>
      <c r="L5" s="4"/>
      <c r="M5" s="4"/>
      <c r="N5" s="4"/>
      <c r="O5" s="4"/>
      <c r="P5" s="4"/>
      <c r="Q5" s="9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5"/>
      <c r="B6" s="20"/>
      <c r="C6" s="21" t="s">
        <v>22</v>
      </c>
      <c r="D6" s="22" t="s">
        <v>23</v>
      </c>
      <c r="E6" s="23"/>
      <c r="F6" s="24">
        <v>26850.9</v>
      </c>
      <c r="G6" s="25">
        <f>F6</f>
        <v>26850.9</v>
      </c>
      <c r="H6" s="4"/>
      <c r="I6" s="4"/>
      <c r="J6" s="4"/>
      <c r="K6" s="4"/>
      <c r="L6" s="4"/>
      <c r="M6" s="4"/>
      <c r="N6" s="4"/>
      <c r="O6" s="4"/>
      <c r="P6" s="4"/>
      <c r="Q6" s="9"/>
      <c r="R6" s="4"/>
      <c r="S6" s="4"/>
      <c r="T6" s="4"/>
      <c r="U6" s="4"/>
      <c r="V6" s="4"/>
      <c r="W6" s="4"/>
      <c r="X6" s="4"/>
      <c r="Y6" s="4"/>
      <c r="Z6" s="4"/>
    </row>
    <row r="7" spans="1:26" ht="19.5" customHeight="1">
      <c r="A7" s="5"/>
      <c r="B7" s="20"/>
      <c r="C7" s="21" t="s">
        <v>24</v>
      </c>
      <c r="D7" s="22" t="s">
        <v>25</v>
      </c>
      <c r="E7" s="26">
        <v>7440</v>
      </c>
      <c r="F7" s="23"/>
      <c r="G7" s="25">
        <f t="shared" ref="G7:G113" si="0">G6-E7+F7</f>
        <v>19410.900000000001</v>
      </c>
      <c r="H7" s="4"/>
      <c r="I7" s="4"/>
      <c r="J7" s="4"/>
      <c r="K7" s="4"/>
      <c r="L7" s="4"/>
      <c r="M7" s="4"/>
      <c r="N7" s="4"/>
      <c r="O7" s="4"/>
      <c r="P7" s="4"/>
      <c r="Q7" s="9"/>
      <c r="R7" s="4"/>
      <c r="S7" s="4"/>
      <c r="T7" s="4"/>
      <c r="U7" s="4"/>
      <c r="V7" s="4"/>
      <c r="W7" s="4"/>
      <c r="X7" s="4"/>
      <c r="Y7" s="4"/>
      <c r="Z7" s="4"/>
    </row>
    <row r="8" spans="1:26" ht="19.5" customHeight="1">
      <c r="A8" s="5"/>
      <c r="B8" s="21" t="s">
        <v>26</v>
      </c>
      <c r="C8" s="21" t="s">
        <v>27</v>
      </c>
      <c r="D8" s="22" t="s">
        <v>28</v>
      </c>
      <c r="E8" s="26">
        <f>194+197</f>
        <v>391</v>
      </c>
      <c r="F8" s="23"/>
      <c r="G8" s="25">
        <f t="shared" si="0"/>
        <v>19019.900000000001</v>
      </c>
      <c r="H8" s="4"/>
      <c r="I8" s="4"/>
      <c r="J8" s="4"/>
      <c r="K8" s="4"/>
      <c r="L8" s="4"/>
      <c r="M8" s="4"/>
      <c r="N8" s="4"/>
      <c r="O8" s="4"/>
      <c r="P8" s="4"/>
      <c r="Q8" s="9"/>
      <c r="R8" s="4"/>
      <c r="S8" s="4"/>
      <c r="T8" s="4"/>
      <c r="U8" s="4"/>
      <c r="V8" s="4"/>
      <c r="W8" s="4"/>
      <c r="X8" s="4"/>
      <c r="Y8" s="4"/>
      <c r="Z8" s="4"/>
    </row>
    <row r="9" spans="1:26" ht="19.5" customHeight="1">
      <c r="A9" s="5"/>
      <c r="B9" s="21" t="s">
        <v>26</v>
      </c>
      <c r="C9" s="21" t="s">
        <v>29</v>
      </c>
      <c r="D9" s="22" t="s">
        <v>30</v>
      </c>
      <c r="E9" s="26">
        <f>(260*3)+390</f>
        <v>1170</v>
      </c>
      <c r="F9" s="23"/>
      <c r="G9" s="25">
        <f t="shared" si="0"/>
        <v>17849.900000000001</v>
      </c>
      <c r="H9" s="4"/>
      <c r="I9" s="4"/>
      <c r="J9" s="4"/>
      <c r="K9" s="4"/>
      <c r="L9" s="4"/>
      <c r="M9" s="4"/>
      <c r="N9" s="4"/>
      <c r="O9" s="4"/>
      <c r="P9" s="4"/>
      <c r="Q9" s="9"/>
      <c r="R9" s="4"/>
      <c r="S9" s="4"/>
      <c r="T9" s="4"/>
      <c r="U9" s="4"/>
      <c r="V9" s="4"/>
      <c r="W9" s="4"/>
      <c r="X9" s="4"/>
      <c r="Y9" s="4"/>
      <c r="Z9" s="4"/>
    </row>
    <row r="10" spans="1:26" ht="19.5" customHeight="1">
      <c r="A10" s="5"/>
      <c r="B10" s="21" t="s">
        <v>26</v>
      </c>
      <c r="C10" s="21" t="s">
        <v>31</v>
      </c>
      <c r="D10" s="22" t="s">
        <v>32</v>
      </c>
      <c r="E10" s="26">
        <f>180*2</f>
        <v>360</v>
      </c>
      <c r="F10" s="23"/>
      <c r="G10" s="25">
        <f t="shared" si="0"/>
        <v>17489.900000000001</v>
      </c>
      <c r="H10" s="4"/>
      <c r="I10" s="4"/>
      <c r="J10" s="4"/>
      <c r="K10" s="4"/>
      <c r="L10" s="4"/>
      <c r="M10" s="4"/>
      <c r="N10" s="4"/>
      <c r="O10" s="4"/>
      <c r="P10" s="4"/>
      <c r="Q10" s="9"/>
      <c r="R10" s="4"/>
      <c r="S10" s="4"/>
      <c r="T10" s="4"/>
      <c r="U10" s="4"/>
      <c r="V10" s="4"/>
      <c r="W10" s="4"/>
      <c r="X10" s="4"/>
      <c r="Y10" s="4"/>
      <c r="Z10" s="4"/>
    </row>
    <row r="11" spans="1:26" ht="19.5" customHeight="1">
      <c r="A11" s="5"/>
      <c r="B11" s="21" t="s">
        <v>33</v>
      </c>
      <c r="C11" s="21" t="s">
        <v>34</v>
      </c>
      <c r="D11" s="22" t="s">
        <v>35</v>
      </c>
      <c r="E11" s="26">
        <v>2590</v>
      </c>
      <c r="F11" s="23"/>
      <c r="G11" s="25">
        <f t="shared" si="0"/>
        <v>14899.900000000001</v>
      </c>
      <c r="H11" s="4"/>
      <c r="I11" s="4"/>
      <c r="J11" s="4"/>
      <c r="K11" s="4"/>
      <c r="L11" s="4"/>
      <c r="M11" s="4"/>
      <c r="N11" s="4"/>
      <c r="O11" s="4"/>
      <c r="P11" s="4"/>
      <c r="Q11" s="9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>
      <c r="A12" s="5"/>
      <c r="B12" s="21" t="s">
        <v>33</v>
      </c>
      <c r="C12" s="21" t="s">
        <v>36</v>
      </c>
      <c r="D12" s="22" t="s">
        <v>37</v>
      </c>
      <c r="E12" s="26">
        <v>7000</v>
      </c>
      <c r="F12" s="23"/>
      <c r="G12" s="25">
        <f t="shared" si="0"/>
        <v>7899.9000000000015</v>
      </c>
      <c r="H12" s="4"/>
      <c r="I12" s="4"/>
      <c r="J12" s="4"/>
      <c r="K12" s="4"/>
      <c r="L12" s="4"/>
      <c r="M12" s="4"/>
      <c r="N12" s="4"/>
      <c r="O12" s="4"/>
      <c r="P12" s="4"/>
      <c r="Q12" s="9"/>
      <c r="R12" s="4"/>
      <c r="S12" s="4"/>
      <c r="T12" s="4"/>
      <c r="U12" s="4"/>
      <c r="V12" s="4"/>
      <c r="W12" s="4"/>
      <c r="X12" s="4"/>
      <c r="Y12" s="4"/>
      <c r="Z12" s="4"/>
    </row>
    <row r="13" spans="1:26" ht="19.5" customHeight="1">
      <c r="A13" s="5"/>
      <c r="B13" s="21" t="s">
        <v>33</v>
      </c>
      <c r="C13" s="21" t="s">
        <v>38</v>
      </c>
      <c r="D13" s="22" t="s">
        <v>39</v>
      </c>
      <c r="E13" s="26">
        <v>1551.5</v>
      </c>
      <c r="F13" s="23"/>
      <c r="G13" s="25">
        <f t="shared" si="0"/>
        <v>6348.4000000000015</v>
      </c>
      <c r="H13" s="4"/>
      <c r="I13" s="4"/>
      <c r="J13" s="4"/>
      <c r="K13" s="4"/>
      <c r="L13" s="4"/>
      <c r="M13" s="4"/>
      <c r="N13" s="4"/>
      <c r="O13" s="4"/>
      <c r="P13" s="4"/>
      <c r="Q13" s="9"/>
      <c r="R13" s="4"/>
      <c r="S13" s="4"/>
      <c r="T13" s="4"/>
      <c r="U13" s="4"/>
      <c r="V13" s="4"/>
      <c r="W13" s="4"/>
      <c r="X13" s="4"/>
      <c r="Y13" s="4"/>
      <c r="Z13" s="4"/>
    </row>
    <row r="14" spans="1:26" ht="19.5" customHeight="1">
      <c r="A14" s="5"/>
      <c r="B14" s="20"/>
      <c r="C14" s="21" t="s">
        <v>40</v>
      </c>
      <c r="D14" s="22" t="s">
        <v>41</v>
      </c>
      <c r="E14" s="23"/>
      <c r="F14" s="24">
        <v>2850.94</v>
      </c>
      <c r="G14" s="25">
        <f t="shared" si="0"/>
        <v>9199.340000000002</v>
      </c>
      <c r="H14" s="4"/>
      <c r="I14" s="4"/>
      <c r="J14" s="4"/>
      <c r="K14" s="4"/>
      <c r="L14" s="4"/>
      <c r="M14" s="4"/>
      <c r="N14" s="4"/>
      <c r="O14" s="4"/>
      <c r="P14" s="4"/>
      <c r="Q14" s="9"/>
      <c r="R14" s="4"/>
      <c r="S14" s="4"/>
      <c r="T14" s="4"/>
      <c r="U14" s="4"/>
      <c r="V14" s="4"/>
      <c r="W14" s="4"/>
      <c r="X14" s="4"/>
      <c r="Y14" s="4"/>
      <c r="Z14" s="4"/>
    </row>
    <row r="15" spans="1:26" ht="19.5" customHeight="1">
      <c r="A15" s="5"/>
      <c r="B15" s="20"/>
      <c r="C15" s="21" t="s">
        <v>42</v>
      </c>
      <c r="D15" s="22" t="s">
        <v>23</v>
      </c>
      <c r="E15" s="23"/>
      <c r="F15" s="24">
        <v>35450.660000000003</v>
      </c>
      <c r="G15" s="25">
        <f t="shared" si="0"/>
        <v>44650.000000000007</v>
      </c>
      <c r="H15" s="4"/>
      <c r="I15" s="4"/>
      <c r="J15" s="4"/>
      <c r="K15" s="4"/>
      <c r="L15" s="4"/>
      <c r="M15" s="4"/>
      <c r="N15" s="4"/>
      <c r="O15" s="4"/>
      <c r="P15" s="4"/>
      <c r="Q15" s="9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5"/>
      <c r="B16" s="21" t="s">
        <v>43</v>
      </c>
      <c r="C16" s="21" t="s">
        <v>44</v>
      </c>
      <c r="D16" s="22" t="s">
        <v>45</v>
      </c>
      <c r="E16" s="26">
        <v>900</v>
      </c>
      <c r="F16" s="23"/>
      <c r="G16" s="25">
        <f t="shared" si="0"/>
        <v>43750.000000000007</v>
      </c>
      <c r="H16" s="4"/>
      <c r="I16" s="4"/>
      <c r="J16" s="4"/>
      <c r="K16" s="9"/>
      <c r="L16" s="9"/>
      <c r="M16" s="9"/>
      <c r="N16" s="9"/>
      <c r="O16" s="9"/>
      <c r="P16" s="9"/>
      <c r="Q16" s="9"/>
      <c r="R16" s="4"/>
      <c r="S16" s="4"/>
      <c r="T16" s="4"/>
      <c r="U16" s="4"/>
      <c r="V16" s="4"/>
      <c r="W16" s="4"/>
      <c r="X16" s="4"/>
      <c r="Y16" s="4"/>
      <c r="Z16" s="4"/>
    </row>
    <row r="17" spans="1:26" ht="19.5" customHeight="1">
      <c r="A17" s="5"/>
      <c r="B17" s="21" t="s">
        <v>43</v>
      </c>
      <c r="C17" s="21" t="s">
        <v>46</v>
      </c>
      <c r="D17" s="22" t="s">
        <v>47</v>
      </c>
      <c r="E17" s="26">
        <v>420</v>
      </c>
      <c r="F17" s="23"/>
      <c r="G17" s="25">
        <f t="shared" si="0"/>
        <v>43330.000000000007</v>
      </c>
      <c r="H17" s="4"/>
      <c r="I17" s="4"/>
      <c r="J17" s="4"/>
      <c r="K17" s="9"/>
      <c r="L17" s="9"/>
      <c r="M17" s="9"/>
      <c r="N17" s="9"/>
      <c r="O17" s="9"/>
      <c r="P17" s="9"/>
      <c r="Q17" s="9"/>
      <c r="R17" s="4"/>
      <c r="S17" s="4"/>
      <c r="T17" s="4"/>
      <c r="U17" s="4"/>
      <c r="V17" s="4"/>
      <c r="W17" s="4"/>
      <c r="X17" s="4"/>
      <c r="Y17" s="4"/>
      <c r="Z17" s="4"/>
    </row>
    <row r="18" spans="1:26" ht="19.5" customHeight="1">
      <c r="A18" s="5"/>
      <c r="B18" s="21" t="s">
        <v>43</v>
      </c>
      <c r="C18" s="21" t="s">
        <v>48</v>
      </c>
      <c r="D18" s="22" t="s">
        <v>49</v>
      </c>
      <c r="E18" s="26">
        <v>344</v>
      </c>
      <c r="F18" s="23"/>
      <c r="G18" s="25">
        <f t="shared" si="0"/>
        <v>42986.000000000007</v>
      </c>
      <c r="H18" s="4"/>
      <c r="I18" s="4"/>
      <c r="J18" s="4"/>
      <c r="K18" s="9"/>
      <c r="L18" s="9"/>
      <c r="M18" s="9"/>
      <c r="N18" s="9"/>
      <c r="O18" s="9"/>
      <c r="P18" s="9"/>
      <c r="Q18" s="9"/>
      <c r="R18" s="4"/>
      <c r="S18" s="4"/>
      <c r="T18" s="4"/>
      <c r="U18" s="4"/>
      <c r="V18" s="4"/>
      <c r="W18" s="4"/>
      <c r="X18" s="4"/>
      <c r="Y18" s="4"/>
      <c r="Z18" s="4"/>
    </row>
    <row r="19" spans="1:26" ht="19.5" customHeight="1">
      <c r="A19" s="5"/>
      <c r="B19" s="21" t="s">
        <v>43</v>
      </c>
      <c r="C19" s="21" t="s">
        <v>50</v>
      </c>
      <c r="D19" s="22" t="s">
        <v>51</v>
      </c>
      <c r="E19" s="26">
        <v>7500</v>
      </c>
      <c r="F19" s="23"/>
      <c r="G19" s="25">
        <f t="shared" si="0"/>
        <v>35486.000000000007</v>
      </c>
      <c r="H19" s="4"/>
      <c r="I19" s="4"/>
      <c r="J19" s="4"/>
      <c r="K19" s="9"/>
      <c r="L19" s="9"/>
      <c r="M19" s="9"/>
      <c r="N19" s="9"/>
      <c r="O19" s="9"/>
      <c r="P19" s="9"/>
      <c r="Q19" s="9"/>
      <c r="R19" s="4"/>
      <c r="S19" s="4"/>
      <c r="T19" s="4"/>
      <c r="U19" s="4"/>
      <c r="V19" s="4"/>
      <c r="W19" s="4"/>
      <c r="X19" s="4"/>
      <c r="Y19" s="4"/>
      <c r="Z19" s="4"/>
    </row>
    <row r="20" spans="1:26" ht="19.5" customHeight="1">
      <c r="A20" s="5"/>
      <c r="B20" s="21" t="s">
        <v>43</v>
      </c>
      <c r="C20" s="21" t="s">
        <v>48</v>
      </c>
      <c r="D20" s="22" t="s">
        <v>49</v>
      </c>
      <c r="E20" s="26">
        <v>550</v>
      </c>
      <c r="F20" s="23"/>
      <c r="G20" s="25">
        <f t="shared" si="0"/>
        <v>34936.000000000007</v>
      </c>
      <c r="H20" s="4"/>
      <c r="I20" s="4"/>
      <c r="J20" s="4"/>
      <c r="K20" s="9"/>
      <c r="L20" s="9"/>
      <c r="M20" s="9"/>
      <c r="N20" s="9"/>
      <c r="O20" s="9"/>
      <c r="P20" s="9"/>
      <c r="Q20" s="9"/>
      <c r="R20" s="4"/>
      <c r="S20" s="4"/>
      <c r="T20" s="4"/>
      <c r="U20" s="4"/>
      <c r="V20" s="4"/>
      <c r="W20" s="4"/>
      <c r="X20" s="4"/>
      <c r="Y20" s="4"/>
      <c r="Z20" s="4"/>
    </row>
    <row r="21" spans="1:26" ht="19.5" customHeight="1">
      <c r="A21" s="5"/>
      <c r="B21" s="21" t="s">
        <v>43</v>
      </c>
      <c r="C21" s="21" t="s">
        <v>52</v>
      </c>
      <c r="D21" s="22" t="s">
        <v>53</v>
      </c>
      <c r="E21" s="26">
        <v>12300</v>
      </c>
      <c r="F21" s="23"/>
      <c r="G21" s="25">
        <f t="shared" si="0"/>
        <v>22636.000000000007</v>
      </c>
      <c r="H21" s="4"/>
      <c r="I21" s="4"/>
      <c r="J21" s="4"/>
      <c r="K21" s="9"/>
      <c r="L21" s="9"/>
      <c r="M21" s="27"/>
      <c r="N21" s="9"/>
      <c r="O21" s="9"/>
      <c r="P21" s="9"/>
      <c r="Q21" s="9"/>
      <c r="R21" s="4"/>
      <c r="S21" s="4"/>
      <c r="T21" s="4"/>
      <c r="U21" s="4"/>
      <c r="V21" s="4"/>
      <c r="W21" s="4"/>
      <c r="X21" s="4"/>
      <c r="Y21" s="4"/>
      <c r="Z21" s="4"/>
    </row>
    <row r="22" spans="1:26" ht="19.5" customHeight="1">
      <c r="A22" s="5"/>
      <c r="B22" s="21" t="s">
        <v>54</v>
      </c>
      <c r="C22" s="21" t="s">
        <v>55</v>
      </c>
      <c r="D22" s="22" t="s">
        <v>56</v>
      </c>
      <c r="E22" s="26">
        <v>6150</v>
      </c>
      <c r="F22" s="23"/>
      <c r="G22" s="25">
        <f t="shared" si="0"/>
        <v>16486.000000000007</v>
      </c>
      <c r="H22" s="4"/>
      <c r="I22" s="4"/>
      <c r="J22" s="4"/>
      <c r="K22" s="9"/>
      <c r="L22" s="9"/>
      <c r="M22" s="9"/>
      <c r="N22" s="9"/>
      <c r="O22" s="9"/>
      <c r="P22" s="9"/>
      <c r="Q22" s="9"/>
      <c r="R22" s="4"/>
      <c r="S22" s="4"/>
      <c r="T22" s="4"/>
      <c r="U22" s="4"/>
      <c r="V22" s="4"/>
      <c r="W22" s="4"/>
      <c r="X22" s="4"/>
      <c r="Y22" s="4"/>
      <c r="Z22" s="4"/>
    </row>
    <row r="23" spans="1:26" ht="19.5" customHeight="1">
      <c r="A23" s="5"/>
      <c r="B23" s="21" t="s">
        <v>54</v>
      </c>
      <c r="C23" s="21" t="s">
        <v>57</v>
      </c>
      <c r="D23" s="22" t="s">
        <v>58</v>
      </c>
      <c r="E23" s="26">
        <f>1998+3998</f>
        <v>5996</v>
      </c>
      <c r="F23" s="23"/>
      <c r="G23" s="25">
        <f t="shared" si="0"/>
        <v>10490.000000000007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5" customHeight="1">
      <c r="A24" s="5"/>
      <c r="B24" s="21"/>
      <c r="C24" s="20"/>
      <c r="D24" s="22"/>
      <c r="E24" s="26"/>
      <c r="F24" s="23"/>
      <c r="G24" s="25">
        <f t="shared" si="0"/>
        <v>10490.000000000007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5" customHeight="1">
      <c r="A25" s="5"/>
      <c r="B25" s="21" t="s">
        <v>59</v>
      </c>
      <c r="C25" s="21" t="s">
        <v>60</v>
      </c>
      <c r="D25" s="22" t="s">
        <v>61</v>
      </c>
      <c r="E25" s="26">
        <v>3190</v>
      </c>
      <c r="F25" s="23"/>
      <c r="G25" s="25">
        <f t="shared" si="0"/>
        <v>7300.0000000000073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5" customHeight="1">
      <c r="A26" s="5"/>
      <c r="B26" s="21"/>
      <c r="C26" s="20"/>
      <c r="D26" s="22"/>
      <c r="E26" s="26"/>
      <c r="F26" s="23"/>
      <c r="G26" s="25">
        <f t="shared" si="0"/>
        <v>7300.0000000000073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5" customHeight="1">
      <c r="A27" s="5"/>
      <c r="B27" s="21"/>
      <c r="C27" s="21"/>
      <c r="D27" s="28"/>
      <c r="E27" s="29"/>
      <c r="F27" s="30"/>
      <c r="G27" s="25">
        <f t="shared" si="0"/>
        <v>7300.0000000000073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customHeight="1">
      <c r="A28" s="5"/>
      <c r="B28" s="21"/>
      <c r="C28" s="21"/>
      <c r="D28" s="28"/>
      <c r="E28" s="31"/>
      <c r="F28" s="30"/>
      <c r="G28" s="25">
        <f t="shared" si="0"/>
        <v>7300.0000000000073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5" customHeight="1">
      <c r="A29" s="5"/>
      <c r="B29" s="21"/>
      <c r="C29" s="21"/>
      <c r="D29" s="28"/>
      <c r="E29" s="31"/>
      <c r="F29" s="30"/>
      <c r="G29" s="25">
        <f t="shared" si="0"/>
        <v>7300.0000000000073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5" customHeight="1">
      <c r="A30" s="5"/>
      <c r="B30" s="21"/>
      <c r="C30" s="21"/>
      <c r="D30" s="28"/>
      <c r="E30" s="31"/>
      <c r="F30" s="30"/>
      <c r="G30" s="25">
        <f t="shared" si="0"/>
        <v>7300.0000000000073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5" customHeight="1">
      <c r="A31" s="5"/>
      <c r="B31" s="21"/>
      <c r="C31" s="21"/>
      <c r="D31" s="28"/>
      <c r="E31" s="29"/>
      <c r="F31" s="30"/>
      <c r="G31" s="25">
        <f t="shared" si="0"/>
        <v>7300.0000000000073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5" hidden="1" customHeight="1">
      <c r="A32" s="5"/>
      <c r="B32" s="21"/>
      <c r="C32" s="21"/>
      <c r="D32" s="28"/>
      <c r="E32" s="29"/>
      <c r="F32" s="30"/>
      <c r="G32" s="25">
        <f t="shared" si="0"/>
        <v>7300.0000000000073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5" hidden="1" customHeight="1">
      <c r="A33" s="5"/>
      <c r="B33" s="21"/>
      <c r="C33" s="21"/>
      <c r="D33" s="28"/>
      <c r="E33" s="29"/>
      <c r="F33" s="30"/>
      <c r="G33" s="25">
        <f t="shared" si="0"/>
        <v>7300.0000000000073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5" hidden="1" customHeight="1">
      <c r="A34" s="5"/>
      <c r="B34" s="21"/>
      <c r="C34" s="21"/>
      <c r="D34" s="28"/>
      <c r="E34" s="29"/>
      <c r="F34" s="30"/>
      <c r="G34" s="25">
        <f t="shared" si="0"/>
        <v>7300.0000000000073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5" hidden="1" customHeight="1">
      <c r="A35" s="5"/>
      <c r="B35" s="21"/>
      <c r="C35" s="21"/>
      <c r="D35" s="28"/>
      <c r="E35" s="29"/>
      <c r="F35" s="30"/>
      <c r="G35" s="25">
        <f t="shared" si="0"/>
        <v>7300.0000000000073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5" hidden="1" customHeight="1">
      <c r="A36" s="5"/>
      <c r="B36" s="21"/>
      <c r="C36" s="21"/>
      <c r="D36" s="28"/>
      <c r="E36" s="29"/>
      <c r="F36" s="30"/>
      <c r="G36" s="25">
        <f t="shared" si="0"/>
        <v>7300.0000000000073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5" hidden="1" customHeight="1">
      <c r="A37" s="5"/>
      <c r="B37" s="21"/>
      <c r="C37" s="21"/>
      <c r="D37" s="28"/>
      <c r="E37" s="29"/>
      <c r="F37" s="30"/>
      <c r="G37" s="25">
        <f t="shared" si="0"/>
        <v>7300.0000000000073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9.5" hidden="1" customHeight="1">
      <c r="A38" s="5"/>
      <c r="B38" s="22"/>
      <c r="C38" s="21"/>
      <c r="D38" s="28"/>
      <c r="E38" s="29"/>
      <c r="F38" s="30"/>
      <c r="G38" s="25">
        <f t="shared" si="0"/>
        <v>7300.0000000000073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9.5" hidden="1" customHeight="1">
      <c r="A39" s="5"/>
      <c r="B39" s="22"/>
      <c r="C39" s="21"/>
      <c r="D39" s="28"/>
      <c r="E39" s="29"/>
      <c r="F39" s="30"/>
      <c r="G39" s="25">
        <f t="shared" si="0"/>
        <v>7300.0000000000073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9.5" hidden="1" customHeight="1">
      <c r="A40" s="5"/>
      <c r="B40" s="21"/>
      <c r="C40" s="21"/>
      <c r="D40" s="28"/>
      <c r="E40" s="29"/>
      <c r="F40" s="30"/>
      <c r="G40" s="25">
        <f t="shared" si="0"/>
        <v>7300.0000000000073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9.5" hidden="1" customHeight="1">
      <c r="A41" s="5"/>
      <c r="B41" s="21"/>
      <c r="C41" s="21"/>
      <c r="D41" s="28"/>
      <c r="E41" s="29"/>
      <c r="F41" s="30"/>
      <c r="G41" s="25">
        <f t="shared" si="0"/>
        <v>7300.0000000000073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9.5" hidden="1" customHeight="1">
      <c r="A42" s="5"/>
      <c r="B42" s="21"/>
      <c r="C42" s="21"/>
      <c r="D42" s="28"/>
      <c r="E42" s="29"/>
      <c r="F42" s="30"/>
      <c r="G42" s="25">
        <f t="shared" si="0"/>
        <v>7300.0000000000073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9.5" hidden="1" customHeight="1">
      <c r="A43" s="5"/>
      <c r="B43" s="21"/>
      <c r="C43" s="21"/>
      <c r="D43" s="28"/>
      <c r="E43" s="29"/>
      <c r="F43" s="30"/>
      <c r="G43" s="25">
        <f t="shared" si="0"/>
        <v>7300.0000000000073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9.5" hidden="1" customHeight="1">
      <c r="A44" s="5"/>
      <c r="B44" s="21"/>
      <c r="C44" s="21"/>
      <c r="D44" s="28"/>
      <c r="E44" s="29"/>
      <c r="F44" s="30"/>
      <c r="G44" s="25">
        <f t="shared" si="0"/>
        <v>7300.0000000000073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9.5" hidden="1" customHeight="1">
      <c r="A45" s="5"/>
      <c r="B45" s="22"/>
      <c r="C45" s="21"/>
      <c r="D45" s="28"/>
      <c r="E45" s="29"/>
      <c r="F45" s="30"/>
      <c r="G45" s="25">
        <f t="shared" si="0"/>
        <v>7300.0000000000073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9.5" hidden="1" customHeight="1">
      <c r="A46" s="5"/>
      <c r="B46" s="22"/>
      <c r="C46" s="21"/>
      <c r="D46" s="28"/>
      <c r="E46" s="29"/>
      <c r="F46" s="30"/>
      <c r="G46" s="25">
        <f t="shared" si="0"/>
        <v>7300.0000000000073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9.5" hidden="1" customHeight="1">
      <c r="A47" s="5"/>
      <c r="B47" s="28"/>
      <c r="C47" s="21"/>
      <c r="D47" s="28"/>
      <c r="E47" s="29"/>
      <c r="F47" s="30"/>
      <c r="G47" s="25">
        <f t="shared" si="0"/>
        <v>7300.0000000000073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9.5" hidden="1" customHeight="1">
      <c r="A48" s="5"/>
      <c r="B48" s="28"/>
      <c r="C48" s="21"/>
      <c r="D48" s="28"/>
      <c r="E48" s="31"/>
      <c r="F48" s="30"/>
      <c r="G48" s="25">
        <f t="shared" si="0"/>
        <v>7300.0000000000073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9.5" hidden="1" customHeight="1">
      <c r="A49" s="5"/>
      <c r="B49" s="28"/>
      <c r="C49" s="21"/>
      <c r="D49" s="28"/>
      <c r="E49" s="29"/>
      <c r="F49" s="30"/>
      <c r="G49" s="25">
        <f t="shared" si="0"/>
        <v>7300.0000000000073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9.5" hidden="1" customHeight="1">
      <c r="A50" s="5"/>
      <c r="B50" s="28"/>
      <c r="C50" s="21"/>
      <c r="D50" s="28"/>
      <c r="E50" s="29"/>
      <c r="F50" s="30"/>
      <c r="G50" s="25">
        <f t="shared" si="0"/>
        <v>7300.0000000000073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9.5" hidden="1" customHeight="1">
      <c r="A51" s="5"/>
      <c r="B51" s="21"/>
      <c r="C51" s="21"/>
      <c r="D51" s="28"/>
      <c r="E51" s="29"/>
      <c r="F51" s="30"/>
      <c r="G51" s="25">
        <f t="shared" si="0"/>
        <v>7300.0000000000073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9.5" hidden="1" customHeight="1">
      <c r="A52" s="5"/>
      <c r="B52" s="21"/>
      <c r="C52" s="21"/>
      <c r="D52" s="28"/>
      <c r="E52" s="29"/>
      <c r="F52" s="30"/>
      <c r="G52" s="25">
        <f t="shared" si="0"/>
        <v>7300.0000000000073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9.5" hidden="1" customHeight="1">
      <c r="A53" s="5"/>
      <c r="B53" s="21"/>
      <c r="C53" s="21"/>
      <c r="D53" s="28"/>
      <c r="E53" s="29"/>
      <c r="F53" s="30"/>
      <c r="G53" s="25">
        <f t="shared" si="0"/>
        <v>7300.0000000000073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9.5" hidden="1" customHeight="1">
      <c r="A54" s="5"/>
      <c r="B54" s="21"/>
      <c r="C54" s="21"/>
      <c r="D54" s="28"/>
      <c r="E54" s="29"/>
      <c r="F54" s="30"/>
      <c r="G54" s="25">
        <f t="shared" si="0"/>
        <v>7300.0000000000073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9.5" hidden="1" customHeight="1">
      <c r="A55" s="5"/>
      <c r="B55" s="21"/>
      <c r="C55" s="21"/>
      <c r="D55" s="28"/>
      <c r="E55" s="29"/>
      <c r="F55" s="30"/>
      <c r="G55" s="25">
        <f t="shared" si="0"/>
        <v>7300.0000000000073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9.5" hidden="1" customHeight="1">
      <c r="A56" s="5"/>
      <c r="B56" s="21"/>
      <c r="C56" s="21"/>
      <c r="D56" s="28"/>
      <c r="E56" s="29"/>
      <c r="F56" s="30"/>
      <c r="G56" s="25">
        <f t="shared" si="0"/>
        <v>7300.0000000000073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9.5" hidden="1" customHeight="1">
      <c r="A57" s="5"/>
      <c r="B57" s="21"/>
      <c r="C57" s="21"/>
      <c r="D57" s="28"/>
      <c r="E57" s="31"/>
      <c r="F57" s="30"/>
      <c r="G57" s="25">
        <f t="shared" si="0"/>
        <v>7300.0000000000073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9.5" hidden="1" customHeight="1">
      <c r="A58" s="5"/>
      <c r="B58" s="21"/>
      <c r="C58" s="21"/>
      <c r="D58" s="28"/>
      <c r="E58" s="29"/>
      <c r="F58" s="30"/>
      <c r="G58" s="25">
        <f t="shared" si="0"/>
        <v>7300.0000000000073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9.5" hidden="1" customHeight="1">
      <c r="A59" s="5"/>
      <c r="B59" s="21"/>
      <c r="C59" s="21"/>
      <c r="D59" s="28"/>
      <c r="E59" s="29"/>
      <c r="F59" s="30"/>
      <c r="G59" s="25">
        <f t="shared" si="0"/>
        <v>7300.0000000000073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9.5" hidden="1" customHeight="1">
      <c r="A60" s="5"/>
      <c r="B60" s="21"/>
      <c r="C60" s="21"/>
      <c r="D60" s="28"/>
      <c r="E60" s="29"/>
      <c r="F60" s="30"/>
      <c r="G60" s="25">
        <f t="shared" si="0"/>
        <v>7300.0000000000073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9.5" hidden="1" customHeight="1">
      <c r="A61" s="15"/>
      <c r="B61" s="21"/>
      <c r="C61" s="21"/>
      <c r="D61" s="28"/>
      <c r="E61" s="29"/>
      <c r="F61" s="30"/>
      <c r="G61" s="25">
        <f t="shared" si="0"/>
        <v>7300.0000000000073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9.5" hidden="1" customHeight="1">
      <c r="A62" s="15"/>
      <c r="B62" s="21"/>
      <c r="C62" s="21"/>
      <c r="D62" s="28"/>
      <c r="E62" s="29"/>
      <c r="F62" s="30"/>
      <c r="G62" s="25">
        <f t="shared" si="0"/>
        <v>7300.0000000000073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9.5" hidden="1" customHeight="1">
      <c r="A63" s="5"/>
      <c r="B63" s="22"/>
      <c r="C63" s="21"/>
      <c r="D63" s="28"/>
      <c r="E63" s="29"/>
      <c r="F63" s="30"/>
      <c r="G63" s="25">
        <f t="shared" si="0"/>
        <v>7300.0000000000073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9.5" hidden="1" customHeight="1">
      <c r="A64" s="5"/>
      <c r="B64" s="21"/>
      <c r="C64" s="21"/>
      <c r="D64" s="28"/>
      <c r="E64" s="29"/>
      <c r="F64" s="30"/>
      <c r="G64" s="25">
        <f t="shared" si="0"/>
        <v>7300.0000000000073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9.5" hidden="1" customHeight="1">
      <c r="A65" s="5"/>
      <c r="B65" s="21"/>
      <c r="C65" s="21"/>
      <c r="D65" s="28"/>
      <c r="E65" s="29"/>
      <c r="F65" s="30"/>
      <c r="G65" s="25">
        <f t="shared" si="0"/>
        <v>7300.0000000000073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9.5" hidden="1" customHeight="1">
      <c r="A66" s="5"/>
      <c r="B66" s="21"/>
      <c r="C66" s="21"/>
      <c r="D66" s="28"/>
      <c r="E66" s="29"/>
      <c r="F66" s="30"/>
      <c r="G66" s="25">
        <f t="shared" si="0"/>
        <v>7300.0000000000073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9.5" hidden="1" customHeight="1">
      <c r="A67" s="5"/>
      <c r="B67" s="21"/>
      <c r="C67" s="21"/>
      <c r="D67" s="28"/>
      <c r="E67" s="29"/>
      <c r="F67" s="30"/>
      <c r="G67" s="25">
        <f t="shared" si="0"/>
        <v>7300.0000000000073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9.5" hidden="1" customHeight="1">
      <c r="A68" s="5"/>
      <c r="B68" s="21"/>
      <c r="C68" s="21"/>
      <c r="D68" s="28"/>
      <c r="E68" s="29"/>
      <c r="F68" s="30"/>
      <c r="G68" s="25">
        <f t="shared" si="0"/>
        <v>7300.0000000000073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9.5" hidden="1" customHeight="1">
      <c r="A69" s="5"/>
      <c r="B69" s="21"/>
      <c r="C69" s="21"/>
      <c r="D69" s="28"/>
      <c r="E69" s="29"/>
      <c r="F69" s="30"/>
      <c r="G69" s="25">
        <f t="shared" si="0"/>
        <v>7300.0000000000073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9.5" hidden="1" customHeight="1">
      <c r="A70" s="5"/>
      <c r="B70" s="21"/>
      <c r="C70" s="21"/>
      <c r="D70" s="28"/>
      <c r="E70" s="29"/>
      <c r="F70" s="30"/>
      <c r="G70" s="25">
        <f t="shared" si="0"/>
        <v>7300.0000000000073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9.5" hidden="1" customHeight="1">
      <c r="A71" s="5"/>
      <c r="B71" s="21"/>
      <c r="C71" s="21"/>
      <c r="D71" s="28"/>
      <c r="E71" s="29"/>
      <c r="F71" s="30"/>
      <c r="G71" s="25">
        <f t="shared" si="0"/>
        <v>7300.0000000000073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9.5" hidden="1" customHeight="1">
      <c r="A72" s="5"/>
      <c r="B72" s="21"/>
      <c r="C72" s="21"/>
      <c r="D72" s="28"/>
      <c r="E72" s="29"/>
      <c r="F72" s="30"/>
      <c r="G72" s="25">
        <f t="shared" si="0"/>
        <v>7300.0000000000073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9.5" hidden="1" customHeight="1">
      <c r="A73" s="5"/>
      <c r="B73" s="21"/>
      <c r="C73" s="21"/>
      <c r="D73" s="28"/>
      <c r="E73" s="29"/>
      <c r="F73" s="30"/>
      <c r="G73" s="25">
        <f t="shared" si="0"/>
        <v>7300.0000000000073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9.5" hidden="1" customHeight="1">
      <c r="A74" s="5"/>
      <c r="B74" s="21"/>
      <c r="C74" s="21"/>
      <c r="D74" s="28"/>
      <c r="E74" s="29"/>
      <c r="F74" s="30"/>
      <c r="G74" s="25">
        <f t="shared" si="0"/>
        <v>7300.0000000000073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9.5" hidden="1" customHeight="1">
      <c r="A75" s="5"/>
      <c r="B75" s="21"/>
      <c r="C75" s="21"/>
      <c r="D75" s="28"/>
      <c r="E75" s="29"/>
      <c r="F75" s="30"/>
      <c r="G75" s="25">
        <f t="shared" si="0"/>
        <v>7300.0000000000073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9.5" hidden="1" customHeight="1">
      <c r="A76" s="5"/>
      <c r="B76" s="21"/>
      <c r="C76" s="21"/>
      <c r="D76" s="28"/>
      <c r="E76" s="29"/>
      <c r="F76" s="30"/>
      <c r="G76" s="25">
        <f t="shared" si="0"/>
        <v>7300.0000000000073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9.5" hidden="1" customHeight="1">
      <c r="A77" s="5"/>
      <c r="B77" s="21"/>
      <c r="C77" s="21"/>
      <c r="D77" s="28"/>
      <c r="E77" s="29"/>
      <c r="F77" s="30"/>
      <c r="G77" s="25">
        <f t="shared" si="0"/>
        <v>7300.0000000000073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9.5" hidden="1" customHeight="1">
      <c r="A78" s="5"/>
      <c r="B78" s="21"/>
      <c r="C78" s="21"/>
      <c r="D78" s="28"/>
      <c r="E78" s="29"/>
      <c r="F78" s="30"/>
      <c r="G78" s="25">
        <f t="shared" si="0"/>
        <v>7300.0000000000073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9.5" hidden="1" customHeight="1">
      <c r="A79" s="5"/>
      <c r="B79" s="21"/>
      <c r="C79" s="21"/>
      <c r="D79" s="28"/>
      <c r="E79" s="29"/>
      <c r="F79" s="30"/>
      <c r="G79" s="25">
        <f t="shared" si="0"/>
        <v>7300.0000000000073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9.5" hidden="1" customHeight="1">
      <c r="A80" s="5"/>
      <c r="B80" s="21"/>
      <c r="C80" s="21"/>
      <c r="D80" s="28"/>
      <c r="E80" s="29"/>
      <c r="F80" s="30"/>
      <c r="G80" s="25">
        <f t="shared" si="0"/>
        <v>7300.0000000000073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9.5" hidden="1" customHeight="1">
      <c r="A81" s="5"/>
      <c r="B81" s="21"/>
      <c r="C81" s="21"/>
      <c r="D81" s="28"/>
      <c r="E81" s="29"/>
      <c r="F81" s="30"/>
      <c r="G81" s="25">
        <f t="shared" si="0"/>
        <v>7300.0000000000073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9.5" hidden="1" customHeight="1">
      <c r="A82" s="5"/>
      <c r="B82" s="21"/>
      <c r="C82" s="21"/>
      <c r="D82" s="28"/>
      <c r="E82" s="29"/>
      <c r="F82" s="30"/>
      <c r="G82" s="25">
        <f t="shared" si="0"/>
        <v>7300.0000000000073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9.5" hidden="1" customHeight="1">
      <c r="A83" s="5"/>
      <c r="B83" s="21"/>
      <c r="C83" s="21"/>
      <c r="D83" s="28"/>
      <c r="E83" s="29"/>
      <c r="F83" s="30"/>
      <c r="G83" s="25">
        <f t="shared" si="0"/>
        <v>7300.0000000000073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9.5" hidden="1" customHeight="1">
      <c r="A84" s="5"/>
      <c r="B84" s="21"/>
      <c r="C84" s="21"/>
      <c r="D84" s="28"/>
      <c r="E84" s="29"/>
      <c r="F84" s="30"/>
      <c r="G84" s="25">
        <f t="shared" si="0"/>
        <v>7300.0000000000073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9.5" hidden="1" customHeight="1">
      <c r="A85" s="5"/>
      <c r="B85" s="21"/>
      <c r="C85" s="21"/>
      <c r="D85" s="28"/>
      <c r="E85" s="29"/>
      <c r="F85" s="30"/>
      <c r="G85" s="25">
        <f t="shared" si="0"/>
        <v>7300.0000000000073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9.5" hidden="1" customHeight="1">
      <c r="A86" s="5"/>
      <c r="B86" s="21"/>
      <c r="C86" s="21"/>
      <c r="D86" s="28"/>
      <c r="E86" s="29"/>
      <c r="F86" s="30"/>
      <c r="G86" s="25">
        <f t="shared" si="0"/>
        <v>7300.0000000000073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9.5" hidden="1" customHeight="1">
      <c r="A87" s="5"/>
      <c r="B87" s="21"/>
      <c r="C87" s="21"/>
      <c r="D87" s="28"/>
      <c r="E87" s="29"/>
      <c r="F87" s="30"/>
      <c r="G87" s="25">
        <f t="shared" si="0"/>
        <v>7300.0000000000073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9.5" hidden="1" customHeight="1">
      <c r="A88" s="5"/>
      <c r="B88" s="21"/>
      <c r="C88" s="21"/>
      <c r="D88" s="28"/>
      <c r="E88" s="29"/>
      <c r="F88" s="30"/>
      <c r="G88" s="25">
        <f t="shared" si="0"/>
        <v>7300.0000000000073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9.5" hidden="1" customHeight="1">
      <c r="A89" s="5"/>
      <c r="B89" s="21"/>
      <c r="C89" s="21"/>
      <c r="D89" s="28"/>
      <c r="E89" s="29"/>
      <c r="F89" s="30"/>
      <c r="G89" s="25">
        <f t="shared" si="0"/>
        <v>7300.0000000000073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9.5" hidden="1" customHeight="1">
      <c r="A90" s="5"/>
      <c r="B90" s="21"/>
      <c r="C90" s="21"/>
      <c r="D90" s="28"/>
      <c r="E90" s="29"/>
      <c r="F90" s="30"/>
      <c r="G90" s="25">
        <f t="shared" si="0"/>
        <v>7300.0000000000073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9.5" hidden="1" customHeight="1">
      <c r="A91" s="5"/>
      <c r="B91" s="21"/>
      <c r="C91" s="21"/>
      <c r="D91" s="22"/>
      <c r="E91" s="29"/>
      <c r="F91" s="30"/>
      <c r="G91" s="25">
        <f t="shared" si="0"/>
        <v>7300.0000000000073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9.5" hidden="1" customHeight="1">
      <c r="A92" s="5"/>
      <c r="B92" s="21"/>
      <c r="C92" s="21"/>
      <c r="D92" s="22"/>
      <c r="E92" s="29"/>
      <c r="F92" s="30"/>
      <c r="G92" s="25">
        <f t="shared" si="0"/>
        <v>7300.0000000000073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9.5" hidden="1" customHeight="1">
      <c r="A93" s="5"/>
      <c r="B93" s="21"/>
      <c r="C93" s="21"/>
      <c r="D93" s="28"/>
      <c r="E93" s="29"/>
      <c r="F93" s="30"/>
      <c r="G93" s="25">
        <f t="shared" si="0"/>
        <v>7300.0000000000073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9.5" hidden="1" customHeight="1">
      <c r="A94" s="5"/>
      <c r="B94" s="21"/>
      <c r="C94" s="21"/>
      <c r="D94" s="28"/>
      <c r="E94" s="29"/>
      <c r="F94" s="30"/>
      <c r="G94" s="25">
        <f t="shared" si="0"/>
        <v>7300.0000000000073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9.5" hidden="1" customHeight="1">
      <c r="A95" s="5"/>
      <c r="B95" s="21"/>
      <c r="C95" s="21"/>
      <c r="D95" s="28"/>
      <c r="E95" s="29"/>
      <c r="F95" s="30"/>
      <c r="G95" s="25">
        <f t="shared" si="0"/>
        <v>7300.0000000000073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9.5" hidden="1" customHeight="1">
      <c r="A96" s="5"/>
      <c r="B96" s="21"/>
      <c r="C96" s="21"/>
      <c r="D96" s="28"/>
      <c r="E96" s="29"/>
      <c r="F96" s="30"/>
      <c r="G96" s="25">
        <f t="shared" si="0"/>
        <v>7300.0000000000073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9.5" hidden="1" customHeight="1">
      <c r="A97" s="5"/>
      <c r="B97" s="21"/>
      <c r="C97" s="21"/>
      <c r="D97" s="28"/>
      <c r="E97" s="29"/>
      <c r="F97" s="30"/>
      <c r="G97" s="25">
        <f t="shared" si="0"/>
        <v>7300.0000000000073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9.5" hidden="1" customHeight="1">
      <c r="A98" s="5"/>
      <c r="B98" s="21"/>
      <c r="C98" s="21"/>
      <c r="D98" s="28"/>
      <c r="E98" s="29"/>
      <c r="F98" s="30"/>
      <c r="G98" s="25">
        <f t="shared" si="0"/>
        <v>7300.0000000000073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9.5" hidden="1" customHeight="1">
      <c r="A99" s="5"/>
      <c r="B99" s="21"/>
      <c r="C99" s="21"/>
      <c r="D99" s="28"/>
      <c r="E99" s="29"/>
      <c r="F99" s="30"/>
      <c r="G99" s="25">
        <f t="shared" si="0"/>
        <v>7300.0000000000073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9.5" hidden="1" customHeight="1">
      <c r="A100" s="5"/>
      <c r="B100" s="21"/>
      <c r="C100" s="21"/>
      <c r="D100" s="28"/>
      <c r="E100" s="29"/>
      <c r="F100" s="30"/>
      <c r="G100" s="25">
        <f t="shared" si="0"/>
        <v>7300.0000000000073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9.5" hidden="1" customHeight="1">
      <c r="A101" s="5"/>
      <c r="B101" s="21"/>
      <c r="C101" s="21"/>
      <c r="D101" s="28"/>
      <c r="E101" s="29"/>
      <c r="F101" s="30"/>
      <c r="G101" s="25">
        <f t="shared" si="0"/>
        <v>7300.0000000000073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9.5" hidden="1" customHeight="1">
      <c r="A102" s="5"/>
      <c r="B102" s="21"/>
      <c r="C102" s="21"/>
      <c r="D102" s="28"/>
      <c r="E102" s="29"/>
      <c r="F102" s="30"/>
      <c r="G102" s="25">
        <f t="shared" si="0"/>
        <v>7300.0000000000073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9.5" hidden="1" customHeight="1">
      <c r="A103" s="5"/>
      <c r="B103" s="21"/>
      <c r="C103" s="21"/>
      <c r="D103" s="28"/>
      <c r="E103" s="29"/>
      <c r="F103" s="30"/>
      <c r="G103" s="25">
        <f t="shared" si="0"/>
        <v>7300.0000000000073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9.5" hidden="1" customHeight="1">
      <c r="A104" s="5"/>
      <c r="B104" s="21"/>
      <c r="C104" s="21"/>
      <c r="D104" s="28"/>
      <c r="E104" s="29"/>
      <c r="F104" s="30"/>
      <c r="G104" s="25">
        <f t="shared" si="0"/>
        <v>7300.0000000000073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9.5" hidden="1" customHeight="1">
      <c r="A105" s="5"/>
      <c r="B105" s="21"/>
      <c r="C105" s="21"/>
      <c r="D105" s="28"/>
      <c r="E105" s="29"/>
      <c r="F105" s="30"/>
      <c r="G105" s="25">
        <f t="shared" si="0"/>
        <v>7300.0000000000073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9.5" hidden="1" customHeight="1">
      <c r="A106" s="5"/>
      <c r="B106" s="21"/>
      <c r="C106" s="21"/>
      <c r="D106" s="28"/>
      <c r="E106" s="29"/>
      <c r="F106" s="30"/>
      <c r="G106" s="25">
        <f t="shared" si="0"/>
        <v>7300.0000000000073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9.5" hidden="1" customHeight="1">
      <c r="A107" s="5"/>
      <c r="B107" s="21"/>
      <c r="C107" s="21"/>
      <c r="D107" s="28"/>
      <c r="E107" s="29"/>
      <c r="F107" s="30"/>
      <c r="G107" s="25">
        <f t="shared" si="0"/>
        <v>7300.0000000000073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9.5" hidden="1" customHeight="1">
      <c r="A108" s="5"/>
      <c r="B108" s="21"/>
      <c r="C108" s="21"/>
      <c r="D108" s="28"/>
      <c r="E108" s="29"/>
      <c r="F108" s="30"/>
      <c r="G108" s="25">
        <f t="shared" si="0"/>
        <v>7300.0000000000073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9.5" hidden="1" customHeight="1">
      <c r="A109" s="5"/>
      <c r="B109" s="21"/>
      <c r="C109" s="21"/>
      <c r="D109" s="22"/>
      <c r="E109" s="29"/>
      <c r="F109" s="30"/>
      <c r="G109" s="25">
        <f t="shared" si="0"/>
        <v>7300.0000000000073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9.5" hidden="1" customHeight="1">
      <c r="A110" s="5"/>
      <c r="B110" s="21"/>
      <c r="C110" s="21"/>
      <c r="D110" s="22"/>
      <c r="E110" s="29"/>
      <c r="F110" s="30"/>
      <c r="G110" s="25">
        <f t="shared" si="0"/>
        <v>7300.0000000000073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9.5" hidden="1" customHeight="1">
      <c r="A111" s="5"/>
      <c r="B111" s="21"/>
      <c r="C111" s="21"/>
      <c r="D111" s="22"/>
      <c r="E111" s="29"/>
      <c r="F111" s="30"/>
      <c r="G111" s="25">
        <f t="shared" si="0"/>
        <v>7300.0000000000073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9.5" hidden="1" customHeight="1">
      <c r="A112" s="5"/>
      <c r="B112" s="21"/>
      <c r="C112" s="21"/>
      <c r="D112" s="22"/>
      <c r="E112" s="29"/>
      <c r="F112" s="30"/>
      <c r="G112" s="25">
        <f t="shared" si="0"/>
        <v>7300.0000000000073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9.5" customHeight="1">
      <c r="A113" s="5"/>
      <c r="B113" s="22"/>
      <c r="C113" s="21"/>
      <c r="D113" s="28"/>
      <c r="E113" s="29"/>
      <c r="F113" s="30"/>
      <c r="G113" s="25">
        <f t="shared" si="0"/>
        <v>7300.0000000000073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9.5" customHeight="1">
      <c r="A114" s="5"/>
      <c r="B114" s="32"/>
      <c r="C114" s="33"/>
      <c r="D114" s="34" t="s">
        <v>62</v>
      </c>
      <c r="E114" s="29">
        <f t="shared" ref="E114:F114" si="1">SUM(E6:E113)</f>
        <v>57852.5</v>
      </c>
      <c r="F114" s="30">
        <f t="shared" si="1"/>
        <v>65152.5</v>
      </c>
      <c r="G114" s="25">
        <f>F114-E114</f>
        <v>7300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9.5" customHeight="1">
      <c r="A115" s="5"/>
      <c r="B115" s="35"/>
      <c r="C115" s="10"/>
      <c r="D115" s="12"/>
      <c r="E115" s="36"/>
      <c r="F115" s="37"/>
      <c r="G115" s="38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9.5" customHeight="1">
      <c r="A116" s="5"/>
      <c r="B116" s="35"/>
      <c r="C116" s="10"/>
      <c r="D116" s="12"/>
      <c r="E116" s="36"/>
      <c r="F116" s="37"/>
      <c r="G116" s="38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9.5" customHeight="1">
      <c r="A117" s="61" t="s">
        <v>5</v>
      </c>
      <c r="B117" s="62"/>
      <c r="C117" s="62"/>
      <c r="D117" s="62"/>
      <c r="E117" s="62"/>
      <c r="F117" s="62"/>
      <c r="G117" s="63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9.5" customHeight="1">
      <c r="A118" s="64" t="s">
        <v>63</v>
      </c>
      <c r="B118" s="65"/>
      <c r="C118" s="65"/>
      <c r="D118" s="65"/>
      <c r="E118" s="65"/>
      <c r="F118" s="65"/>
      <c r="G118" s="6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9.5" customHeight="1">
      <c r="A119" s="5"/>
      <c r="B119" s="11"/>
      <c r="C119" s="10"/>
      <c r="D119" s="12"/>
      <c r="E119" s="13"/>
      <c r="F119" s="14"/>
      <c r="G119" s="13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9.5" customHeight="1">
      <c r="A120" s="15"/>
      <c r="B120" s="16" t="s">
        <v>17</v>
      </c>
      <c r="C120" s="16" t="s">
        <v>18</v>
      </c>
      <c r="D120" s="16" t="s">
        <v>19</v>
      </c>
      <c r="E120" s="17" t="s">
        <v>20</v>
      </c>
      <c r="F120" s="18" t="s">
        <v>21</v>
      </c>
      <c r="G120" s="19" t="s">
        <v>4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9.5" customHeight="1">
      <c r="A121" s="5"/>
      <c r="B121" s="20"/>
      <c r="C121" s="21" t="s">
        <v>64</v>
      </c>
      <c r="D121" s="22" t="s">
        <v>65</v>
      </c>
      <c r="E121" s="23"/>
      <c r="F121" s="24">
        <v>7440</v>
      </c>
      <c r="G121" s="25">
        <f>F121</f>
        <v>7440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9.5" customHeight="1">
      <c r="A122" s="5"/>
      <c r="B122" s="21" t="s">
        <v>66</v>
      </c>
      <c r="C122" s="21" t="s">
        <v>67</v>
      </c>
      <c r="D122" s="22" t="s">
        <v>68</v>
      </c>
      <c r="E122" s="26">
        <v>7439.96</v>
      </c>
      <c r="F122" s="23"/>
      <c r="G122" s="25">
        <f t="shared" ref="G122:G137" si="2">G121-E122+F122</f>
        <v>3.999999999996362E-2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9.5" customHeight="1">
      <c r="A123" s="5"/>
      <c r="B123" s="20"/>
      <c r="C123" s="21" t="s">
        <v>22</v>
      </c>
      <c r="D123" s="22" t="s">
        <v>23</v>
      </c>
      <c r="E123" s="23"/>
      <c r="F123" s="24">
        <v>26850.9</v>
      </c>
      <c r="G123" s="25">
        <f t="shared" si="2"/>
        <v>26850.940000000002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9.5" customHeight="1">
      <c r="A124" s="5"/>
      <c r="B124" s="20"/>
      <c r="C124" s="21" t="s">
        <v>69</v>
      </c>
      <c r="D124" s="22" t="s">
        <v>70</v>
      </c>
      <c r="E124" s="26">
        <v>24000</v>
      </c>
      <c r="F124" s="23"/>
      <c r="G124" s="25">
        <f t="shared" si="2"/>
        <v>2850.9400000000023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9.5" customHeight="1">
      <c r="A125" s="5"/>
      <c r="B125" s="20"/>
      <c r="C125" s="21" t="s">
        <v>71</v>
      </c>
      <c r="D125" s="22" t="s">
        <v>72</v>
      </c>
      <c r="E125" s="26">
        <v>2850.94</v>
      </c>
      <c r="F125" s="23"/>
      <c r="G125" s="25">
        <f t="shared" si="2"/>
        <v>2.2737367544323206E-12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9.5" customHeight="1">
      <c r="A126" s="5"/>
      <c r="B126" s="21"/>
      <c r="C126" s="21"/>
      <c r="D126" s="28"/>
      <c r="E126" s="29"/>
      <c r="F126" s="30"/>
      <c r="G126" s="25">
        <f t="shared" si="2"/>
        <v>2.2737367544323206E-12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9.5" customHeight="1">
      <c r="A127" s="5"/>
      <c r="B127" s="21"/>
      <c r="C127" s="21"/>
      <c r="D127" s="28"/>
      <c r="E127" s="29"/>
      <c r="F127" s="30"/>
      <c r="G127" s="25">
        <f t="shared" si="2"/>
        <v>2.2737367544323206E-12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9.5" customHeight="1">
      <c r="A128" s="5"/>
      <c r="B128" s="22"/>
      <c r="C128" s="21"/>
      <c r="D128" s="28"/>
      <c r="E128" s="29"/>
      <c r="F128" s="30"/>
      <c r="G128" s="25">
        <f t="shared" si="2"/>
        <v>2.2737367544323206E-12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9.5" customHeight="1">
      <c r="A129" s="5"/>
      <c r="B129" s="21"/>
      <c r="C129" s="21"/>
      <c r="D129" s="28"/>
      <c r="E129" s="29"/>
      <c r="F129" s="30"/>
      <c r="G129" s="25">
        <f t="shared" si="2"/>
        <v>2.2737367544323206E-12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9.5" customHeight="1">
      <c r="A130" s="5"/>
      <c r="B130" s="21"/>
      <c r="C130" s="21"/>
      <c r="D130" s="28"/>
      <c r="E130" s="29"/>
      <c r="F130" s="30"/>
      <c r="G130" s="25">
        <f t="shared" si="2"/>
        <v>2.2737367544323206E-12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9.5" customHeight="1">
      <c r="A131" s="5"/>
      <c r="B131" s="21"/>
      <c r="C131" s="21"/>
      <c r="D131" s="28"/>
      <c r="E131" s="29"/>
      <c r="F131" s="30"/>
      <c r="G131" s="25">
        <f t="shared" si="2"/>
        <v>2.2737367544323206E-12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9.5" customHeight="1">
      <c r="A132" s="5"/>
      <c r="B132" s="21"/>
      <c r="C132" s="21"/>
      <c r="D132" s="28"/>
      <c r="E132" s="29"/>
      <c r="F132" s="30"/>
      <c r="G132" s="25">
        <f t="shared" si="2"/>
        <v>2.2737367544323206E-12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9.5" customHeight="1">
      <c r="A133" s="5"/>
      <c r="B133" s="21"/>
      <c r="C133" s="21"/>
      <c r="D133" s="28"/>
      <c r="E133" s="29"/>
      <c r="F133" s="30"/>
      <c r="G133" s="25">
        <f t="shared" si="2"/>
        <v>2.2737367544323206E-12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9.5" customHeight="1">
      <c r="A134" s="5"/>
      <c r="B134" s="21"/>
      <c r="C134" s="21"/>
      <c r="D134" s="28"/>
      <c r="E134" s="29"/>
      <c r="F134" s="30"/>
      <c r="G134" s="25">
        <f t="shared" si="2"/>
        <v>2.2737367544323206E-12</v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9.5" customHeight="1">
      <c r="A135" s="5"/>
      <c r="B135" s="21"/>
      <c r="C135" s="21"/>
      <c r="D135" s="28"/>
      <c r="E135" s="29"/>
      <c r="F135" s="30"/>
      <c r="G135" s="25">
        <f t="shared" si="2"/>
        <v>2.2737367544323206E-12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9.5" customHeight="1">
      <c r="A136" s="5"/>
      <c r="B136" s="21"/>
      <c r="C136" s="21"/>
      <c r="D136" s="28"/>
      <c r="E136" s="29"/>
      <c r="F136" s="30"/>
      <c r="G136" s="25">
        <f t="shared" si="2"/>
        <v>2.2737367544323206E-12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9.5" customHeight="1">
      <c r="A137" s="5"/>
      <c r="B137" s="22"/>
      <c r="C137" s="21"/>
      <c r="D137" s="28"/>
      <c r="E137" s="29"/>
      <c r="F137" s="30"/>
      <c r="G137" s="25">
        <f t="shared" si="2"/>
        <v>2.2737367544323206E-12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9.5" customHeight="1">
      <c r="A138" s="5"/>
      <c r="B138" s="32"/>
      <c r="C138" s="33"/>
      <c r="D138" s="34" t="s">
        <v>62</v>
      </c>
      <c r="E138" s="29">
        <f t="shared" ref="E138:F138" si="3">SUM(E121:E137)</f>
        <v>34290.9</v>
      </c>
      <c r="F138" s="30">
        <f t="shared" si="3"/>
        <v>34290.9</v>
      </c>
      <c r="G138" s="25">
        <f>F138-E138</f>
        <v>0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9.5" customHeight="1">
      <c r="A139" s="5"/>
      <c r="B139" s="35"/>
      <c r="C139" s="10"/>
      <c r="D139" s="12"/>
      <c r="E139" s="36"/>
      <c r="F139" s="37"/>
      <c r="G139" s="38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9.5" customHeight="1">
      <c r="A140" s="5"/>
      <c r="B140" s="35"/>
      <c r="C140" s="10"/>
      <c r="D140" s="12"/>
      <c r="E140" s="36"/>
      <c r="F140" s="37"/>
      <c r="G140" s="38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9.5" customHeight="1">
      <c r="A141" s="61" t="s">
        <v>5</v>
      </c>
      <c r="B141" s="62"/>
      <c r="C141" s="62"/>
      <c r="D141" s="62"/>
      <c r="E141" s="62"/>
      <c r="F141" s="62"/>
      <c r="G141" s="63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9.5" customHeight="1">
      <c r="A142" s="64" t="s">
        <v>73</v>
      </c>
      <c r="B142" s="65"/>
      <c r="C142" s="65"/>
      <c r="D142" s="65"/>
      <c r="E142" s="65"/>
      <c r="F142" s="65"/>
      <c r="G142" s="6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9.5" customHeight="1">
      <c r="A143" s="5"/>
      <c r="B143" s="11"/>
      <c r="C143" s="10"/>
      <c r="D143" s="12"/>
      <c r="E143" s="13"/>
      <c r="F143" s="14"/>
      <c r="G143" s="13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9.5" customHeight="1">
      <c r="A144" s="15"/>
      <c r="B144" s="16" t="s">
        <v>17</v>
      </c>
      <c r="C144" s="16" t="s">
        <v>18</v>
      </c>
      <c r="D144" s="16" t="s">
        <v>19</v>
      </c>
      <c r="E144" s="17" t="s">
        <v>20</v>
      </c>
      <c r="F144" s="18" t="s">
        <v>21</v>
      </c>
      <c r="G144" s="19" t="s">
        <v>4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9.5" customHeight="1">
      <c r="A145" s="5"/>
      <c r="B145" s="20"/>
      <c r="C145" s="21" t="s">
        <v>22</v>
      </c>
      <c r="D145" s="39" t="s">
        <v>23</v>
      </c>
      <c r="E145" s="23"/>
      <c r="F145" s="24">
        <f>26850.9/2</f>
        <v>13425.45</v>
      </c>
      <c r="G145" s="25">
        <f>F145</f>
        <v>13425.45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9.5" customHeight="1">
      <c r="A146" s="5"/>
      <c r="B146" s="21" t="s">
        <v>74</v>
      </c>
      <c r="C146" s="21" t="s">
        <v>75</v>
      </c>
      <c r="D146" s="22" t="s">
        <v>76</v>
      </c>
      <c r="E146" s="26">
        <v>3741</v>
      </c>
      <c r="F146" s="23"/>
      <c r="G146" s="25">
        <f t="shared" ref="G146:G180" si="4">G145-E146+F146</f>
        <v>9684.4500000000007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9.5" customHeight="1">
      <c r="A147" s="5"/>
      <c r="B147" s="21" t="s">
        <v>77</v>
      </c>
      <c r="C147" s="21" t="s">
        <v>78</v>
      </c>
      <c r="D147" s="22" t="s">
        <v>79</v>
      </c>
      <c r="E147" s="26">
        <v>1140</v>
      </c>
      <c r="F147" s="23"/>
      <c r="G147" s="25">
        <f t="shared" si="4"/>
        <v>8544.4500000000007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9.5" customHeight="1">
      <c r="A148" s="5"/>
      <c r="B148" s="21" t="s">
        <v>77</v>
      </c>
      <c r="C148" s="21" t="s">
        <v>80</v>
      </c>
      <c r="D148" s="22" t="s">
        <v>81</v>
      </c>
      <c r="E148" s="26">
        <v>2192</v>
      </c>
      <c r="F148" s="23"/>
      <c r="G148" s="25">
        <f t="shared" si="4"/>
        <v>6352.4500000000007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9.5" customHeight="1">
      <c r="A149" s="5"/>
      <c r="B149" s="21" t="s">
        <v>77</v>
      </c>
      <c r="C149" s="21" t="s">
        <v>82</v>
      </c>
      <c r="D149" s="22" t="s">
        <v>83</v>
      </c>
      <c r="E149" s="26">
        <v>4999.62</v>
      </c>
      <c r="F149" s="23"/>
      <c r="G149" s="25">
        <f t="shared" si="4"/>
        <v>1352.8300000000008</v>
      </c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9.5" customHeight="1">
      <c r="A150" s="5"/>
      <c r="B150" s="20"/>
      <c r="C150" s="21" t="s">
        <v>69</v>
      </c>
      <c r="D150" s="22" t="s">
        <v>84</v>
      </c>
      <c r="E150" s="23"/>
      <c r="F150" s="24">
        <v>24000</v>
      </c>
      <c r="G150" s="25">
        <f t="shared" si="4"/>
        <v>25352.83</v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9.5" customHeight="1">
      <c r="A151" s="5"/>
      <c r="B151" s="21" t="s">
        <v>77</v>
      </c>
      <c r="C151" s="21" t="s">
        <v>85</v>
      </c>
      <c r="D151" s="22" t="s">
        <v>86</v>
      </c>
      <c r="E151" s="26">
        <v>6670.05</v>
      </c>
      <c r="F151" s="23"/>
      <c r="G151" s="25">
        <f t="shared" si="4"/>
        <v>18682.780000000002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9.5" customHeight="1">
      <c r="A152" s="5"/>
      <c r="B152" s="21" t="s">
        <v>77</v>
      </c>
      <c r="C152" s="21" t="s">
        <v>87</v>
      </c>
      <c r="D152" s="22" t="s">
        <v>88</v>
      </c>
      <c r="E152" s="26">
        <v>1835.97</v>
      </c>
      <c r="F152" s="23"/>
      <c r="G152" s="25">
        <f t="shared" si="4"/>
        <v>16846.810000000001</v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9.5" customHeight="1">
      <c r="A153" s="5"/>
      <c r="B153" s="21" t="s">
        <v>89</v>
      </c>
      <c r="C153" s="21" t="s">
        <v>90</v>
      </c>
      <c r="D153" s="22" t="s">
        <v>91</v>
      </c>
      <c r="E153" s="26">
        <v>6800</v>
      </c>
      <c r="F153" s="23"/>
      <c r="G153" s="25">
        <f t="shared" si="4"/>
        <v>10046.810000000001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9.5" customHeight="1">
      <c r="A154" s="5"/>
      <c r="B154" s="21" t="s">
        <v>89</v>
      </c>
      <c r="C154" s="21" t="s">
        <v>92</v>
      </c>
      <c r="D154" s="22" t="s">
        <v>93</v>
      </c>
      <c r="E154" s="26">
        <v>7300</v>
      </c>
      <c r="F154" s="23"/>
      <c r="G154" s="25">
        <f t="shared" si="4"/>
        <v>2746.8100000000013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9.5" customHeight="1">
      <c r="A155" s="5"/>
      <c r="B155" s="20"/>
      <c r="C155" s="21" t="s">
        <v>94</v>
      </c>
      <c r="D155" s="22" t="s">
        <v>23</v>
      </c>
      <c r="E155" s="23"/>
      <c r="F155" s="40">
        <v>16525.189999999999</v>
      </c>
      <c r="G155" s="25">
        <f t="shared" si="4"/>
        <v>19272</v>
      </c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9.5" customHeight="1">
      <c r="A156" s="5"/>
      <c r="B156" s="21" t="s">
        <v>89</v>
      </c>
      <c r="C156" s="21" t="s">
        <v>95</v>
      </c>
      <c r="D156" s="22" t="s">
        <v>96</v>
      </c>
      <c r="E156" s="26">
        <v>18480</v>
      </c>
      <c r="F156" s="23"/>
      <c r="G156" s="25">
        <f t="shared" si="4"/>
        <v>792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9.5" customHeight="1">
      <c r="A157" s="5"/>
      <c r="B157" s="21"/>
      <c r="C157" s="21"/>
      <c r="D157" s="22"/>
      <c r="E157" s="29"/>
      <c r="F157" s="30"/>
      <c r="G157" s="25">
        <f t="shared" si="4"/>
        <v>792</v>
      </c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9.5" customHeight="1">
      <c r="A158" s="5"/>
      <c r="B158" s="21"/>
      <c r="C158" s="21"/>
      <c r="D158" s="28"/>
      <c r="E158" s="29"/>
      <c r="F158" s="30"/>
      <c r="G158" s="25">
        <f t="shared" si="4"/>
        <v>792</v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9.5" customHeight="1">
      <c r="A159" s="5"/>
      <c r="B159" s="21"/>
      <c r="C159" s="21"/>
      <c r="D159" s="28"/>
      <c r="E159" s="29"/>
      <c r="F159" s="30"/>
      <c r="G159" s="25">
        <f t="shared" si="4"/>
        <v>792</v>
      </c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9.5" customHeight="1">
      <c r="A160" s="5"/>
      <c r="B160" s="22"/>
      <c r="C160" s="21"/>
      <c r="D160" s="28"/>
      <c r="E160" s="29"/>
      <c r="F160" s="30"/>
      <c r="G160" s="25">
        <f t="shared" si="4"/>
        <v>792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9.5" hidden="1" customHeight="1">
      <c r="A161" s="5"/>
      <c r="B161" s="22"/>
      <c r="C161" s="21"/>
      <c r="D161" s="28"/>
      <c r="E161" s="29"/>
      <c r="F161" s="30"/>
      <c r="G161" s="25">
        <f t="shared" si="4"/>
        <v>792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9.5" hidden="1" customHeight="1">
      <c r="A162" s="5"/>
      <c r="B162" s="22"/>
      <c r="C162" s="21"/>
      <c r="D162" s="28"/>
      <c r="E162" s="29"/>
      <c r="F162" s="30"/>
      <c r="G162" s="25">
        <f t="shared" si="4"/>
        <v>792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9.5" hidden="1" customHeight="1">
      <c r="A163" s="5"/>
      <c r="B163" s="22"/>
      <c r="C163" s="21"/>
      <c r="D163" s="28"/>
      <c r="E163" s="29"/>
      <c r="F163" s="30"/>
      <c r="G163" s="25">
        <f t="shared" si="4"/>
        <v>792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9.5" hidden="1" customHeight="1">
      <c r="A164" s="5"/>
      <c r="B164" s="21"/>
      <c r="C164" s="21"/>
      <c r="D164" s="22"/>
      <c r="E164" s="29"/>
      <c r="F164" s="30"/>
      <c r="G164" s="25">
        <f t="shared" si="4"/>
        <v>792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9.5" hidden="1" customHeight="1">
      <c r="A165" s="5"/>
      <c r="B165" s="21"/>
      <c r="C165" s="21"/>
      <c r="D165" s="22"/>
      <c r="E165" s="29"/>
      <c r="F165" s="30"/>
      <c r="G165" s="25">
        <f t="shared" si="4"/>
        <v>792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9.5" hidden="1" customHeight="1">
      <c r="A166" s="5"/>
      <c r="B166" s="21"/>
      <c r="C166" s="21"/>
      <c r="D166" s="28"/>
      <c r="E166" s="29"/>
      <c r="F166" s="30"/>
      <c r="G166" s="25">
        <f t="shared" si="4"/>
        <v>792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9.5" hidden="1" customHeight="1">
      <c r="A167" s="5"/>
      <c r="B167" s="20"/>
      <c r="C167" s="21"/>
      <c r="D167" s="22"/>
      <c r="E167" s="23"/>
      <c r="F167" s="24"/>
      <c r="G167" s="25">
        <f t="shared" si="4"/>
        <v>792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9.5" hidden="1" customHeight="1">
      <c r="A168" s="5"/>
      <c r="B168" s="22"/>
      <c r="C168" s="21"/>
      <c r="D168" s="28"/>
      <c r="E168" s="29"/>
      <c r="F168" s="30"/>
      <c r="G168" s="25">
        <f t="shared" si="4"/>
        <v>792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9.5" hidden="1" customHeight="1">
      <c r="A169" s="5"/>
      <c r="B169" s="22"/>
      <c r="C169" s="21"/>
      <c r="D169" s="28"/>
      <c r="E169" s="29"/>
      <c r="F169" s="30"/>
      <c r="G169" s="25">
        <f t="shared" si="4"/>
        <v>792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9.5" hidden="1" customHeight="1">
      <c r="A170" s="5"/>
      <c r="B170" s="21"/>
      <c r="C170" s="21"/>
      <c r="D170" s="28"/>
      <c r="E170" s="29"/>
      <c r="F170" s="30"/>
      <c r="G170" s="25">
        <f t="shared" si="4"/>
        <v>792</v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9.5" hidden="1" customHeight="1">
      <c r="A171" s="5"/>
      <c r="B171" s="21"/>
      <c r="C171" s="21"/>
      <c r="D171" s="22"/>
      <c r="E171" s="29"/>
      <c r="F171" s="41"/>
      <c r="G171" s="25">
        <f t="shared" si="4"/>
        <v>792</v>
      </c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9.5" hidden="1" customHeight="1">
      <c r="A172" s="5"/>
      <c r="B172" s="22"/>
      <c r="C172" s="21"/>
      <c r="D172" s="28"/>
      <c r="E172" s="29"/>
      <c r="F172" s="30"/>
      <c r="G172" s="25">
        <f t="shared" si="4"/>
        <v>792</v>
      </c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9.5" hidden="1" customHeight="1">
      <c r="A173" s="5"/>
      <c r="B173" s="21"/>
      <c r="C173" s="21"/>
      <c r="D173" s="28"/>
      <c r="E173" s="29"/>
      <c r="F173" s="30"/>
      <c r="G173" s="25">
        <f t="shared" si="4"/>
        <v>792</v>
      </c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9.5" hidden="1" customHeight="1">
      <c r="A174" s="5"/>
      <c r="B174" s="21"/>
      <c r="C174" s="21"/>
      <c r="D174" s="28"/>
      <c r="E174" s="26"/>
      <c r="F174" s="30"/>
      <c r="G174" s="25">
        <f t="shared" si="4"/>
        <v>792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9.5" hidden="1" customHeight="1">
      <c r="A175" s="5"/>
      <c r="B175" s="21"/>
      <c r="C175" s="21"/>
      <c r="D175" s="22"/>
      <c r="E175" s="26"/>
      <c r="F175" s="30"/>
      <c r="G175" s="25">
        <f t="shared" si="4"/>
        <v>792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9.5" hidden="1" customHeight="1">
      <c r="A176" s="5"/>
      <c r="B176" s="21"/>
      <c r="C176" s="21"/>
      <c r="D176" s="22"/>
      <c r="E176" s="26"/>
      <c r="F176" s="30"/>
      <c r="G176" s="25">
        <f t="shared" si="4"/>
        <v>792</v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9.5" hidden="1" customHeight="1">
      <c r="A177" s="5"/>
      <c r="B177" s="22"/>
      <c r="C177" s="21"/>
      <c r="D177" s="22"/>
      <c r="E177" s="26"/>
      <c r="F177" s="30"/>
      <c r="G177" s="25">
        <f t="shared" si="4"/>
        <v>792</v>
      </c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9.5" hidden="1" customHeight="1">
      <c r="A178" s="5"/>
      <c r="B178" s="22"/>
      <c r="C178" s="21"/>
      <c r="D178" s="22"/>
      <c r="E178" s="26"/>
      <c r="F178" s="30"/>
      <c r="G178" s="25">
        <f t="shared" si="4"/>
        <v>792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9.5" hidden="1" customHeight="1">
      <c r="A179" s="5"/>
      <c r="B179" s="22"/>
      <c r="C179" s="21"/>
      <c r="D179" s="28"/>
      <c r="E179" s="29"/>
      <c r="F179" s="30"/>
      <c r="G179" s="25">
        <f t="shared" si="4"/>
        <v>792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9.5" hidden="1" customHeight="1">
      <c r="A180" s="5"/>
      <c r="B180" s="22"/>
      <c r="C180" s="21"/>
      <c r="D180" s="28"/>
      <c r="E180" s="29"/>
      <c r="F180" s="30"/>
      <c r="G180" s="25">
        <f t="shared" si="4"/>
        <v>792</v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9.5" customHeight="1">
      <c r="A181" s="5"/>
      <c r="B181" s="22"/>
      <c r="C181" s="21"/>
      <c r="D181" s="28" t="s">
        <v>62</v>
      </c>
      <c r="E181" s="29">
        <f t="shared" ref="E181:F181" si="5">SUM(E145:E180)</f>
        <v>53158.64</v>
      </c>
      <c r="F181" s="30">
        <f t="shared" si="5"/>
        <v>53950.64</v>
      </c>
      <c r="G181" s="25">
        <f>F181-E181</f>
        <v>792</v>
      </c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9.5" customHeight="1">
      <c r="A182" s="5"/>
      <c r="B182" s="35"/>
      <c r="C182" s="10"/>
      <c r="D182" s="12"/>
      <c r="E182" s="36"/>
      <c r="F182" s="37"/>
      <c r="G182" s="38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9.5" customHeight="1">
      <c r="A183" s="5"/>
      <c r="B183" s="35"/>
      <c r="C183" s="10"/>
      <c r="D183" s="12"/>
      <c r="E183" s="36"/>
      <c r="F183" s="37"/>
      <c r="G183" s="38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9.5" customHeight="1">
      <c r="A184" s="61" t="s">
        <v>10</v>
      </c>
      <c r="B184" s="62"/>
      <c r="C184" s="62"/>
      <c r="D184" s="62"/>
      <c r="E184" s="62"/>
      <c r="F184" s="62"/>
      <c r="G184" s="63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9.5" customHeight="1">
      <c r="A185" s="64" t="s">
        <v>16</v>
      </c>
      <c r="B185" s="65"/>
      <c r="C185" s="65"/>
      <c r="D185" s="65"/>
      <c r="E185" s="65"/>
      <c r="F185" s="65"/>
      <c r="G185" s="6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9.5" customHeight="1">
      <c r="A186" s="5"/>
      <c r="B186" s="11"/>
      <c r="C186" s="10"/>
      <c r="D186" s="12"/>
      <c r="E186" s="13"/>
      <c r="F186" s="14"/>
      <c r="G186" s="13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9.5" customHeight="1">
      <c r="A187" s="15"/>
      <c r="B187" s="16" t="s">
        <v>17</v>
      </c>
      <c r="C187" s="16" t="s">
        <v>18</v>
      </c>
      <c r="D187" s="16" t="s">
        <v>19</v>
      </c>
      <c r="E187" s="17" t="s">
        <v>20</v>
      </c>
      <c r="F187" s="18" t="s">
        <v>21</v>
      </c>
      <c r="G187" s="19" t="s">
        <v>4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30">
      <c r="A188" s="42"/>
      <c r="B188" s="22"/>
      <c r="C188" s="21" t="s">
        <v>97</v>
      </c>
      <c r="D188" s="43" t="s">
        <v>98</v>
      </c>
      <c r="E188" s="23"/>
      <c r="F188" s="24">
        <v>24708</v>
      </c>
      <c r="G188" s="25">
        <f>F188</f>
        <v>24708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9.5" customHeight="1">
      <c r="A189" s="5"/>
      <c r="B189" s="21"/>
      <c r="C189" s="21"/>
      <c r="D189" s="28"/>
      <c r="E189" s="29"/>
      <c r="F189" s="30"/>
      <c r="G189" s="25">
        <f t="shared" ref="G189:G198" si="6">G188-E189+F189</f>
        <v>24708</v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9.5" customHeight="1">
      <c r="A190" s="5"/>
      <c r="B190" s="21"/>
      <c r="C190" s="21"/>
      <c r="D190" s="28"/>
      <c r="E190" s="29"/>
      <c r="F190" s="30"/>
      <c r="G190" s="25">
        <f t="shared" si="6"/>
        <v>24708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9.5" customHeight="1">
      <c r="A191" s="5"/>
      <c r="B191" s="21"/>
      <c r="C191" s="21"/>
      <c r="D191" s="28"/>
      <c r="E191" s="29"/>
      <c r="F191" s="30"/>
      <c r="G191" s="25">
        <f t="shared" si="6"/>
        <v>24708</v>
      </c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9.5" customHeight="1">
      <c r="A192" s="5"/>
      <c r="B192" s="21"/>
      <c r="C192" s="21"/>
      <c r="D192" s="28"/>
      <c r="E192" s="29"/>
      <c r="F192" s="30"/>
      <c r="G192" s="25">
        <f t="shared" si="6"/>
        <v>24708</v>
      </c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9.5" customHeight="1">
      <c r="A193" s="5"/>
      <c r="B193" s="22"/>
      <c r="C193" s="21"/>
      <c r="D193" s="28"/>
      <c r="E193" s="29"/>
      <c r="F193" s="30"/>
      <c r="G193" s="25">
        <f t="shared" si="6"/>
        <v>24708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9.5" customHeight="1">
      <c r="A194" s="5"/>
      <c r="B194" s="22"/>
      <c r="C194" s="21"/>
      <c r="D194" s="28"/>
      <c r="E194" s="29"/>
      <c r="F194" s="30"/>
      <c r="G194" s="25">
        <f t="shared" si="6"/>
        <v>24708</v>
      </c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9.5" customHeight="1">
      <c r="A195" s="5"/>
      <c r="B195" s="22"/>
      <c r="C195" s="21"/>
      <c r="D195" s="28"/>
      <c r="E195" s="29"/>
      <c r="F195" s="30"/>
      <c r="G195" s="25">
        <f t="shared" si="6"/>
        <v>24708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9.5" customHeight="1">
      <c r="A196" s="5"/>
      <c r="B196" s="22"/>
      <c r="C196" s="21"/>
      <c r="D196" s="28"/>
      <c r="E196" s="29"/>
      <c r="F196" s="30"/>
      <c r="G196" s="25">
        <f t="shared" si="6"/>
        <v>24708</v>
      </c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9.5" customHeight="1">
      <c r="A197" s="5"/>
      <c r="B197" s="22"/>
      <c r="C197" s="21"/>
      <c r="D197" s="28"/>
      <c r="E197" s="29"/>
      <c r="F197" s="30"/>
      <c r="G197" s="25">
        <f t="shared" si="6"/>
        <v>24708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9.5" customHeight="1">
      <c r="A198" s="5"/>
      <c r="B198" s="22"/>
      <c r="C198" s="21"/>
      <c r="D198" s="28"/>
      <c r="E198" s="29"/>
      <c r="F198" s="30"/>
      <c r="G198" s="25">
        <f t="shared" si="6"/>
        <v>24708</v>
      </c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9.5" customHeight="1">
      <c r="A199" s="5"/>
      <c r="B199" s="22"/>
      <c r="C199" s="21"/>
      <c r="D199" s="28" t="s">
        <v>62</v>
      </c>
      <c r="E199" s="29">
        <f t="shared" ref="E199:F199" si="7">SUM(E188:E198)</f>
        <v>0</v>
      </c>
      <c r="F199" s="30">
        <f t="shared" si="7"/>
        <v>24708</v>
      </c>
      <c r="G199" s="25">
        <f>F199-E199</f>
        <v>24708</v>
      </c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9.5" customHeight="1">
      <c r="A200" s="5"/>
      <c r="B200" s="35"/>
      <c r="C200" s="10"/>
      <c r="D200" s="12"/>
      <c r="E200" s="36"/>
      <c r="F200" s="37"/>
      <c r="G200" s="38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9.5" customHeight="1">
      <c r="A201" s="5"/>
      <c r="B201" s="4"/>
      <c r="C201" s="6"/>
      <c r="D201" s="7"/>
      <c r="E201" s="4"/>
      <c r="F201" s="8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9.5" customHeight="1">
      <c r="A202" s="61" t="s">
        <v>10</v>
      </c>
      <c r="B202" s="62"/>
      <c r="C202" s="62"/>
      <c r="D202" s="62"/>
      <c r="E202" s="62"/>
      <c r="F202" s="62"/>
      <c r="G202" s="63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9.5" customHeight="1">
      <c r="A203" s="64" t="s">
        <v>99</v>
      </c>
      <c r="B203" s="65"/>
      <c r="C203" s="65"/>
      <c r="D203" s="65"/>
      <c r="E203" s="65"/>
      <c r="F203" s="65"/>
      <c r="G203" s="6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9.5" customHeight="1">
      <c r="A204" s="5"/>
      <c r="B204" s="11"/>
      <c r="C204" s="10"/>
      <c r="D204" s="12"/>
      <c r="E204" s="13"/>
      <c r="F204" s="14"/>
      <c r="G204" s="13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9.5" customHeight="1">
      <c r="A205" s="15"/>
      <c r="B205" s="16" t="s">
        <v>17</v>
      </c>
      <c r="C205" s="16" t="s">
        <v>18</v>
      </c>
      <c r="D205" s="16" t="s">
        <v>19</v>
      </c>
      <c r="E205" s="17" t="s">
        <v>20</v>
      </c>
      <c r="F205" s="18" t="s">
        <v>21</v>
      </c>
      <c r="G205" s="19" t="s">
        <v>4</v>
      </c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30">
      <c r="A206" s="42"/>
      <c r="B206" s="22"/>
      <c r="C206" s="21" t="s">
        <v>97</v>
      </c>
      <c r="D206" s="43" t="s">
        <v>98</v>
      </c>
      <c r="E206" s="23"/>
      <c r="F206" s="24">
        <v>12354</v>
      </c>
      <c r="G206" s="25">
        <f>F206</f>
        <v>12354</v>
      </c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9.5" customHeight="1">
      <c r="A207" s="44"/>
      <c r="B207" s="22"/>
      <c r="C207" s="21" t="s">
        <v>100</v>
      </c>
      <c r="D207" s="22" t="s">
        <v>101</v>
      </c>
      <c r="E207" s="26">
        <v>8200</v>
      </c>
      <c r="F207" s="23"/>
      <c r="G207" s="25">
        <f t="shared" ref="G207:G210" si="8">G206-E207+F207</f>
        <v>4154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9.5" customHeight="1">
      <c r="A208" s="5"/>
      <c r="B208" s="22"/>
      <c r="C208" s="21"/>
      <c r="D208" s="28"/>
      <c r="E208" s="29"/>
      <c r="F208" s="30"/>
      <c r="G208" s="25">
        <f t="shared" si="8"/>
        <v>4154</v>
      </c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9.5" customHeight="1">
      <c r="A209" s="5"/>
      <c r="B209" s="22"/>
      <c r="C209" s="21"/>
      <c r="D209" s="28"/>
      <c r="E209" s="29"/>
      <c r="F209" s="30"/>
      <c r="G209" s="25">
        <f t="shared" si="8"/>
        <v>4154</v>
      </c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9.5" customHeight="1">
      <c r="A210" s="5"/>
      <c r="B210" s="22"/>
      <c r="C210" s="21"/>
      <c r="D210" s="28"/>
      <c r="E210" s="29"/>
      <c r="F210" s="30"/>
      <c r="G210" s="25">
        <f t="shared" si="8"/>
        <v>4154</v>
      </c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9.5" customHeight="1">
      <c r="A211" s="5"/>
      <c r="B211" s="32"/>
      <c r="C211" s="33"/>
      <c r="D211" s="34" t="s">
        <v>62</v>
      </c>
      <c r="E211" s="29">
        <f t="shared" ref="E211:F211" si="9">SUM(E206:E210)</f>
        <v>8200</v>
      </c>
      <c r="F211" s="30">
        <f t="shared" si="9"/>
        <v>12354</v>
      </c>
      <c r="G211" s="25">
        <f>F211-E211</f>
        <v>4154</v>
      </c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9.5" customHeight="1">
      <c r="A212" s="5"/>
      <c r="B212" s="35"/>
      <c r="C212" s="10"/>
      <c r="D212" s="12"/>
      <c r="E212" s="36"/>
      <c r="F212" s="37"/>
      <c r="G212" s="38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9.5" customHeight="1">
      <c r="A213" s="5"/>
      <c r="B213" s="4"/>
      <c r="C213" s="6"/>
      <c r="D213" s="7"/>
      <c r="E213" s="4"/>
      <c r="F213" s="8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9.5" customHeight="1">
      <c r="A214" s="61" t="s">
        <v>10</v>
      </c>
      <c r="B214" s="62"/>
      <c r="C214" s="62"/>
      <c r="D214" s="62"/>
      <c r="E214" s="62"/>
      <c r="F214" s="62"/>
      <c r="G214" s="63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9.5" customHeight="1">
      <c r="A215" s="64" t="s">
        <v>102</v>
      </c>
      <c r="B215" s="65"/>
      <c r="C215" s="65"/>
      <c r="D215" s="65"/>
      <c r="E215" s="65"/>
      <c r="F215" s="65"/>
      <c r="G215" s="6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9.5" customHeight="1">
      <c r="A216" s="5"/>
      <c r="B216" s="11"/>
      <c r="C216" s="10"/>
      <c r="D216" s="12"/>
      <c r="E216" s="13"/>
      <c r="F216" s="14"/>
      <c r="G216" s="13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9.5" customHeight="1">
      <c r="A217" s="15"/>
      <c r="B217" s="16" t="s">
        <v>17</v>
      </c>
      <c r="C217" s="16" t="s">
        <v>18</v>
      </c>
      <c r="D217" s="16" t="s">
        <v>19</v>
      </c>
      <c r="E217" s="17" t="s">
        <v>20</v>
      </c>
      <c r="F217" s="18" t="s">
        <v>21</v>
      </c>
      <c r="G217" s="19" t="s">
        <v>4</v>
      </c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30">
      <c r="A218" s="42"/>
      <c r="B218" s="22"/>
      <c r="C218" s="21" t="s">
        <v>97</v>
      </c>
      <c r="D218" s="43" t="s">
        <v>98</v>
      </c>
      <c r="E218" s="23"/>
      <c r="F218" s="24">
        <v>24708</v>
      </c>
      <c r="G218" s="25">
        <f>F218</f>
        <v>24708</v>
      </c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9.5" customHeight="1">
      <c r="A219" s="42"/>
      <c r="B219" s="22"/>
      <c r="C219" s="21"/>
      <c r="D219" s="28"/>
      <c r="E219" s="29"/>
      <c r="F219" s="30"/>
      <c r="G219" s="25">
        <f t="shared" ref="G219:G224" si="10">G218-E219+F219</f>
        <v>24708</v>
      </c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9.5" customHeight="1">
      <c r="A220" s="5"/>
      <c r="B220" s="22"/>
      <c r="C220" s="21"/>
      <c r="D220" s="28"/>
      <c r="E220" s="29"/>
      <c r="F220" s="30"/>
      <c r="G220" s="25">
        <f t="shared" si="10"/>
        <v>24708</v>
      </c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9.5" customHeight="1">
      <c r="A221" s="5"/>
      <c r="B221" s="22"/>
      <c r="C221" s="21"/>
      <c r="D221" s="28"/>
      <c r="E221" s="29"/>
      <c r="F221" s="30"/>
      <c r="G221" s="25">
        <f t="shared" si="10"/>
        <v>24708</v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9.5" customHeight="1">
      <c r="A222" s="5"/>
      <c r="B222" s="22"/>
      <c r="C222" s="21"/>
      <c r="D222" s="28"/>
      <c r="E222" s="29"/>
      <c r="F222" s="30"/>
      <c r="G222" s="25">
        <f t="shared" si="10"/>
        <v>24708</v>
      </c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9.5" customHeight="1">
      <c r="A223" s="5"/>
      <c r="B223" s="22"/>
      <c r="C223" s="21"/>
      <c r="D223" s="28"/>
      <c r="E223" s="29"/>
      <c r="F223" s="30"/>
      <c r="G223" s="25">
        <f t="shared" si="10"/>
        <v>24708</v>
      </c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9.5" customHeight="1">
      <c r="A224" s="5"/>
      <c r="B224" s="22"/>
      <c r="C224" s="21"/>
      <c r="D224" s="28"/>
      <c r="E224" s="29"/>
      <c r="F224" s="30"/>
      <c r="G224" s="25">
        <f t="shared" si="10"/>
        <v>24708</v>
      </c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9.5" customHeight="1">
      <c r="A225" s="5"/>
      <c r="B225" s="32"/>
      <c r="C225" s="33"/>
      <c r="D225" s="34" t="s">
        <v>62</v>
      </c>
      <c r="E225" s="29">
        <f t="shared" ref="E225:F225" si="11">SUM(E218:E224)</f>
        <v>0</v>
      </c>
      <c r="F225" s="30">
        <f t="shared" si="11"/>
        <v>24708</v>
      </c>
      <c r="G225" s="25">
        <f>F225-E225</f>
        <v>24708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9.5" customHeight="1">
      <c r="A226" s="5"/>
      <c r="B226" s="35"/>
      <c r="C226" s="10"/>
      <c r="D226" s="12"/>
      <c r="E226" s="36"/>
      <c r="F226" s="37"/>
      <c r="G226" s="38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9.5" customHeight="1">
      <c r="A227" s="5"/>
      <c r="B227" s="4"/>
      <c r="C227" s="6"/>
      <c r="D227" s="7"/>
      <c r="E227" s="4"/>
      <c r="F227" s="8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9.5" customHeight="1">
      <c r="A228" s="61" t="s">
        <v>10</v>
      </c>
      <c r="B228" s="62"/>
      <c r="C228" s="62"/>
      <c r="D228" s="62"/>
      <c r="E228" s="62"/>
      <c r="F228" s="62"/>
      <c r="G228" s="63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9.5" customHeight="1">
      <c r="A229" s="64" t="s">
        <v>103</v>
      </c>
      <c r="B229" s="65"/>
      <c r="C229" s="65"/>
      <c r="D229" s="65"/>
      <c r="E229" s="65"/>
      <c r="F229" s="65"/>
      <c r="G229" s="6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9.5" customHeight="1">
      <c r="A230" s="5"/>
      <c r="B230" s="11"/>
      <c r="C230" s="10"/>
      <c r="D230" s="12"/>
      <c r="E230" s="13"/>
      <c r="F230" s="14"/>
      <c r="G230" s="13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9.5" customHeight="1">
      <c r="A231" s="15"/>
      <c r="B231" s="16" t="s">
        <v>17</v>
      </c>
      <c r="C231" s="16" t="s">
        <v>18</v>
      </c>
      <c r="D231" s="16" t="s">
        <v>19</v>
      </c>
      <c r="E231" s="17" t="s">
        <v>20</v>
      </c>
      <c r="F231" s="18" t="s">
        <v>21</v>
      </c>
      <c r="G231" s="19" t="s">
        <v>4</v>
      </c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9.5" customHeight="1">
      <c r="A232" s="5"/>
      <c r="B232" s="22"/>
      <c r="C232" s="21"/>
      <c r="D232" s="28"/>
      <c r="E232" s="29"/>
      <c r="F232" s="30"/>
      <c r="G232" s="25">
        <f>F232</f>
        <v>0</v>
      </c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9.5" customHeight="1">
      <c r="A233" s="5"/>
      <c r="B233" s="22"/>
      <c r="C233" s="21"/>
      <c r="D233" s="28"/>
      <c r="E233" s="29"/>
      <c r="F233" s="30"/>
      <c r="G233" s="25">
        <f t="shared" ref="G233:G237" si="12">G232-E233+F233</f>
        <v>0</v>
      </c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9.5" customHeight="1">
      <c r="A234" s="5"/>
      <c r="B234" s="22"/>
      <c r="C234" s="21"/>
      <c r="D234" s="28"/>
      <c r="E234" s="29"/>
      <c r="F234" s="30"/>
      <c r="G234" s="25">
        <f t="shared" si="12"/>
        <v>0</v>
      </c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9.5" customHeight="1">
      <c r="A235" s="5"/>
      <c r="B235" s="22"/>
      <c r="C235" s="21"/>
      <c r="D235" s="28"/>
      <c r="E235" s="29"/>
      <c r="F235" s="30"/>
      <c r="G235" s="25">
        <f t="shared" si="12"/>
        <v>0</v>
      </c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9.5" customHeight="1">
      <c r="A236" s="5"/>
      <c r="B236" s="22"/>
      <c r="C236" s="21"/>
      <c r="D236" s="28"/>
      <c r="E236" s="29"/>
      <c r="F236" s="30"/>
      <c r="G236" s="25">
        <f t="shared" si="12"/>
        <v>0</v>
      </c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9.5" customHeight="1">
      <c r="A237" s="5"/>
      <c r="B237" s="22"/>
      <c r="C237" s="21"/>
      <c r="D237" s="28"/>
      <c r="E237" s="29"/>
      <c r="F237" s="30"/>
      <c r="G237" s="25">
        <f t="shared" si="12"/>
        <v>0</v>
      </c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9.5" customHeight="1">
      <c r="A238" s="5"/>
      <c r="B238" s="22"/>
      <c r="C238" s="21"/>
      <c r="D238" s="28" t="s">
        <v>62</v>
      </c>
      <c r="E238" s="29">
        <f t="shared" ref="E238:F238" si="13">SUM(E232:E237)</f>
        <v>0</v>
      </c>
      <c r="F238" s="30">
        <f t="shared" si="13"/>
        <v>0</v>
      </c>
      <c r="G238" s="25">
        <f>F238-E238</f>
        <v>0</v>
      </c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9.5" customHeight="1">
      <c r="A239" s="5"/>
      <c r="B239" s="4"/>
      <c r="C239" s="6"/>
      <c r="D239" s="7"/>
      <c r="E239" s="4"/>
      <c r="F239" s="8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9.5" customHeight="1">
      <c r="A240" s="5"/>
      <c r="B240" s="4"/>
      <c r="C240" s="6"/>
      <c r="D240" s="7"/>
      <c r="E240" s="4"/>
      <c r="F240" s="8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9.5" customHeight="1">
      <c r="A241" s="61" t="s">
        <v>10</v>
      </c>
      <c r="B241" s="62"/>
      <c r="C241" s="62"/>
      <c r="D241" s="62"/>
      <c r="E241" s="62"/>
      <c r="F241" s="62"/>
      <c r="G241" s="63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9.5" customHeight="1">
      <c r="A242" s="64" t="s">
        <v>104</v>
      </c>
      <c r="B242" s="65"/>
      <c r="C242" s="65"/>
      <c r="D242" s="65"/>
      <c r="E242" s="65"/>
      <c r="F242" s="65"/>
      <c r="G242" s="6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9.5" customHeight="1">
      <c r="A243" s="5"/>
      <c r="B243" s="11"/>
      <c r="C243" s="10"/>
      <c r="D243" s="12"/>
      <c r="E243" s="13"/>
      <c r="F243" s="14"/>
      <c r="G243" s="13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9.5" customHeight="1">
      <c r="A244" s="15"/>
      <c r="B244" s="16" t="s">
        <v>17</v>
      </c>
      <c r="C244" s="16" t="s">
        <v>18</v>
      </c>
      <c r="D244" s="16" t="s">
        <v>19</v>
      </c>
      <c r="E244" s="17" t="s">
        <v>20</v>
      </c>
      <c r="F244" s="18" t="s">
        <v>21</v>
      </c>
      <c r="G244" s="19" t="s">
        <v>4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9.5" customHeight="1">
      <c r="A245" s="5"/>
      <c r="B245" s="22"/>
      <c r="C245" s="21"/>
      <c r="D245" s="28"/>
      <c r="E245" s="29"/>
      <c r="F245" s="30"/>
      <c r="G245" s="25">
        <f>F245</f>
        <v>0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9.5" customHeight="1">
      <c r="A246" s="5"/>
      <c r="B246" s="22"/>
      <c r="C246" s="21"/>
      <c r="D246" s="28"/>
      <c r="E246" s="29"/>
      <c r="F246" s="30"/>
      <c r="G246" s="25">
        <f t="shared" ref="G246:G263" si="14">G245-E246+F246</f>
        <v>0</v>
      </c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9.5" customHeight="1">
      <c r="A247" s="5"/>
      <c r="B247" s="22"/>
      <c r="C247" s="21"/>
      <c r="D247" s="28"/>
      <c r="E247" s="29"/>
      <c r="F247" s="30"/>
      <c r="G247" s="25">
        <f t="shared" si="14"/>
        <v>0</v>
      </c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9.5" customHeight="1">
      <c r="A248" s="5"/>
      <c r="B248" s="22"/>
      <c r="C248" s="21"/>
      <c r="D248" s="28"/>
      <c r="E248" s="29"/>
      <c r="F248" s="30"/>
      <c r="G248" s="25">
        <f t="shared" si="14"/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9.5" customHeight="1">
      <c r="A249" s="5"/>
      <c r="B249" s="22"/>
      <c r="C249" s="21"/>
      <c r="D249" s="28"/>
      <c r="E249" s="29"/>
      <c r="F249" s="30"/>
      <c r="G249" s="25">
        <f t="shared" si="14"/>
        <v>0</v>
      </c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9.5" customHeight="1">
      <c r="A250" s="5"/>
      <c r="B250" s="22"/>
      <c r="C250" s="21"/>
      <c r="D250" s="28"/>
      <c r="E250" s="29"/>
      <c r="F250" s="30"/>
      <c r="G250" s="25">
        <f t="shared" si="14"/>
        <v>0</v>
      </c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9.5" customHeight="1">
      <c r="A251" s="5"/>
      <c r="B251" s="22"/>
      <c r="C251" s="21"/>
      <c r="D251" s="28"/>
      <c r="E251" s="29"/>
      <c r="F251" s="30"/>
      <c r="G251" s="25">
        <f t="shared" si="14"/>
        <v>0</v>
      </c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9.5" customHeight="1">
      <c r="A252" s="45"/>
      <c r="B252" s="22"/>
      <c r="C252" s="21"/>
      <c r="D252" s="28"/>
      <c r="E252" s="31"/>
      <c r="F252" s="30"/>
      <c r="G252" s="25">
        <f t="shared" si="14"/>
        <v>0</v>
      </c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9.5" customHeight="1">
      <c r="A253" s="45"/>
      <c r="B253" s="22"/>
      <c r="C253" s="21"/>
      <c r="D253" s="28"/>
      <c r="E253" s="29"/>
      <c r="F253" s="30"/>
      <c r="G253" s="25">
        <f t="shared" si="14"/>
        <v>0</v>
      </c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9.5" customHeight="1">
      <c r="A254" s="5"/>
      <c r="B254" s="22"/>
      <c r="C254" s="21"/>
      <c r="D254" s="28"/>
      <c r="E254" s="29"/>
      <c r="F254" s="30"/>
      <c r="G254" s="25">
        <f t="shared" si="14"/>
        <v>0</v>
      </c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9.5" customHeight="1">
      <c r="A255" s="5"/>
      <c r="B255" s="22"/>
      <c r="C255" s="21"/>
      <c r="D255" s="28"/>
      <c r="E255" s="29"/>
      <c r="F255" s="30"/>
      <c r="G255" s="25">
        <f t="shared" si="14"/>
        <v>0</v>
      </c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9.5" customHeight="1">
      <c r="A256" s="5"/>
      <c r="B256" s="22"/>
      <c r="C256" s="21"/>
      <c r="D256" s="28"/>
      <c r="E256" s="29"/>
      <c r="F256" s="30"/>
      <c r="G256" s="25">
        <f t="shared" si="14"/>
        <v>0</v>
      </c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9.5" customHeight="1">
      <c r="A257" s="5"/>
      <c r="B257" s="22"/>
      <c r="C257" s="21"/>
      <c r="D257" s="28"/>
      <c r="E257" s="29"/>
      <c r="F257" s="30"/>
      <c r="G257" s="25">
        <f t="shared" si="14"/>
        <v>0</v>
      </c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9.5" customHeight="1">
      <c r="A258" s="5"/>
      <c r="B258" s="22"/>
      <c r="C258" s="21"/>
      <c r="D258" s="28"/>
      <c r="E258" s="29"/>
      <c r="F258" s="30"/>
      <c r="G258" s="25">
        <f t="shared" si="14"/>
        <v>0</v>
      </c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9.5" customHeight="1">
      <c r="A259" s="5"/>
      <c r="B259" s="22"/>
      <c r="C259" s="21"/>
      <c r="D259" s="28"/>
      <c r="E259" s="29"/>
      <c r="F259" s="30"/>
      <c r="G259" s="25">
        <f t="shared" si="14"/>
        <v>0</v>
      </c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9.5" customHeight="1">
      <c r="A260" s="5"/>
      <c r="B260" s="22"/>
      <c r="C260" s="21"/>
      <c r="D260" s="28"/>
      <c r="E260" s="29"/>
      <c r="F260" s="30"/>
      <c r="G260" s="25">
        <f t="shared" si="14"/>
        <v>0</v>
      </c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9.5" customHeight="1">
      <c r="A261" s="5"/>
      <c r="B261" s="22"/>
      <c r="C261" s="21"/>
      <c r="D261" s="28"/>
      <c r="E261" s="29"/>
      <c r="F261" s="30"/>
      <c r="G261" s="25">
        <f t="shared" si="14"/>
        <v>0</v>
      </c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9.5" customHeight="1">
      <c r="A262" s="5"/>
      <c r="B262" s="22"/>
      <c r="C262" s="21"/>
      <c r="D262" s="28"/>
      <c r="E262" s="29"/>
      <c r="F262" s="30"/>
      <c r="G262" s="25">
        <f t="shared" si="14"/>
        <v>0</v>
      </c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9.5" customHeight="1">
      <c r="A263" s="5"/>
      <c r="B263" s="22"/>
      <c r="C263" s="21"/>
      <c r="D263" s="28"/>
      <c r="E263" s="29"/>
      <c r="F263" s="30"/>
      <c r="G263" s="25">
        <f t="shared" si="14"/>
        <v>0</v>
      </c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9.5" customHeight="1">
      <c r="A264" s="5"/>
      <c r="B264" s="32"/>
      <c r="C264" s="33"/>
      <c r="D264" s="34" t="s">
        <v>62</v>
      </c>
      <c r="E264" s="29">
        <f t="shared" ref="E264:F264" si="15">SUM(E245:E263)</f>
        <v>0</v>
      </c>
      <c r="F264" s="30">
        <f t="shared" si="15"/>
        <v>0</v>
      </c>
      <c r="G264" s="25">
        <f>F264-E264</f>
        <v>0</v>
      </c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9.5" customHeight="1">
      <c r="A265" s="5"/>
      <c r="B265" s="4"/>
      <c r="C265" s="6"/>
      <c r="D265" s="7"/>
      <c r="E265" s="4"/>
      <c r="F265" s="8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9.5" customHeight="1">
      <c r="A266" s="5"/>
      <c r="B266" s="4"/>
      <c r="C266" s="6"/>
      <c r="D266" s="7"/>
      <c r="E266" s="4"/>
      <c r="F266" s="8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9.5" customHeight="1">
      <c r="A267" s="61" t="s">
        <v>10</v>
      </c>
      <c r="B267" s="62"/>
      <c r="C267" s="62"/>
      <c r="D267" s="62"/>
      <c r="E267" s="62"/>
      <c r="F267" s="62"/>
      <c r="G267" s="63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9.5" customHeight="1">
      <c r="A268" s="64" t="s">
        <v>105</v>
      </c>
      <c r="B268" s="65"/>
      <c r="C268" s="65"/>
      <c r="D268" s="65"/>
      <c r="E268" s="65"/>
      <c r="F268" s="65"/>
      <c r="G268" s="6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9.5" customHeight="1">
      <c r="A269" s="5"/>
      <c r="B269" s="11"/>
      <c r="C269" s="10"/>
      <c r="D269" s="12"/>
      <c r="E269" s="13"/>
      <c r="F269" s="14"/>
      <c r="G269" s="13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9.5" customHeight="1">
      <c r="A270" s="15"/>
      <c r="B270" s="16" t="s">
        <v>17</v>
      </c>
      <c r="C270" s="16" t="s">
        <v>18</v>
      </c>
      <c r="D270" s="16" t="s">
        <v>19</v>
      </c>
      <c r="E270" s="17" t="s">
        <v>20</v>
      </c>
      <c r="F270" s="18" t="s">
        <v>21</v>
      </c>
      <c r="G270" s="19" t="s">
        <v>4</v>
      </c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9.5" customHeight="1">
      <c r="A271" s="5"/>
      <c r="B271" s="22"/>
      <c r="C271" s="21"/>
      <c r="D271" s="28"/>
      <c r="E271" s="29"/>
      <c r="F271" s="30"/>
      <c r="G271" s="25">
        <f>F271</f>
        <v>0</v>
      </c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9.5" customHeight="1">
      <c r="A272" s="5"/>
      <c r="B272" s="22"/>
      <c r="C272" s="21"/>
      <c r="D272" s="28"/>
      <c r="E272" s="29"/>
      <c r="F272" s="30"/>
      <c r="G272" s="25">
        <f t="shared" ref="G272:G274" si="16">G271-E272+F272</f>
        <v>0</v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9.5" customHeight="1">
      <c r="A273" s="5"/>
      <c r="B273" s="22"/>
      <c r="C273" s="21"/>
      <c r="D273" s="28"/>
      <c r="E273" s="29"/>
      <c r="F273" s="30"/>
      <c r="G273" s="25">
        <f t="shared" si="16"/>
        <v>0</v>
      </c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9.5" customHeight="1">
      <c r="A274" s="5"/>
      <c r="B274" s="22"/>
      <c r="C274" s="21"/>
      <c r="D274" s="28"/>
      <c r="E274" s="29"/>
      <c r="F274" s="30"/>
      <c r="G274" s="25">
        <f t="shared" si="16"/>
        <v>0</v>
      </c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9.5" customHeight="1">
      <c r="A275" s="5"/>
      <c r="B275" s="32"/>
      <c r="C275" s="33"/>
      <c r="D275" s="34" t="s">
        <v>62</v>
      </c>
      <c r="E275" s="29">
        <f t="shared" ref="E275:F275" si="17">SUM(E271:E274)</f>
        <v>0</v>
      </c>
      <c r="F275" s="30">
        <f t="shared" si="17"/>
        <v>0</v>
      </c>
      <c r="G275" s="25">
        <f>F275-E275</f>
        <v>0</v>
      </c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9.5" customHeight="1">
      <c r="A276" s="5"/>
      <c r="B276" s="4"/>
      <c r="C276" s="6"/>
      <c r="D276" s="7"/>
      <c r="E276" s="4"/>
      <c r="F276" s="8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9.5" customHeight="1">
      <c r="A277" s="5"/>
      <c r="B277" s="4"/>
      <c r="C277" s="6"/>
      <c r="D277" s="7"/>
      <c r="E277" s="4"/>
      <c r="F277" s="8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9.5" customHeight="1">
      <c r="A278" s="61" t="s">
        <v>5</v>
      </c>
      <c r="B278" s="62"/>
      <c r="C278" s="62"/>
      <c r="D278" s="62"/>
      <c r="E278" s="62"/>
      <c r="F278" s="62"/>
      <c r="G278" s="63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9.5" customHeight="1">
      <c r="A279" s="64" t="s">
        <v>106</v>
      </c>
      <c r="B279" s="65"/>
      <c r="C279" s="65"/>
      <c r="D279" s="65"/>
      <c r="E279" s="65"/>
      <c r="F279" s="65"/>
      <c r="G279" s="6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9.5" customHeight="1">
      <c r="A280" s="5"/>
      <c r="B280" s="10"/>
      <c r="C280" s="10"/>
      <c r="D280" s="12"/>
      <c r="E280" s="13"/>
      <c r="F280" s="14"/>
      <c r="G280" s="13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9.5" customHeight="1">
      <c r="A281" s="15"/>
      <c r="B281" s="16" t="s">
        <v>17</v>
      </c>
      <c r="C281" s="16" t="s">
        <v>18</v>
      </c>
      <c r="D281" s="16" t="s">
        <v>19</v>
      </c>
      <c r="E281" s="17" t="s">
        <v>20</v>
      </c>
      <c r="F281" s="18" t="s">
        <v>21</v>
      </c>
      <c r="G281" s="19" t="s">
        <v>4</v>
      </c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9.5" customHeight="1">
      <c r="A282" s="5"/>
      <c r="B282" s="21"/>
      <c r="C282" s="21"/>
      <c r="D282" s="28"/>
      <c r="E282" s="29"/>
      <c r="F282" s="30"/>
      <c r="G282" s="25">
        <f>F282</f>
        <v>0</v>
      </c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9.5" customHeight="1">
      <c r="A283" s="5"/>
      <c r="B283" s="21"/>
      <c r="C283" s="21"/>
      <c r="D283" s="28"/>
      <c r="E283" s="29"/>
      <c r="F283" s="30"/>
      <c r="G283" s="25">
        <f t="shared" ref="G283:G285" si="18">G282-E283+F283</f>
        <v>0</v>
      </c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9.5" customHeight="1">
      <c r="A284" s="5"/>
      <c r="B284" s="21"/>
      <c r="C284" s="21"/>
      <c r="D284" s="28"/>
      <c r="E284" s="29"/>
      <c r="F284" s="30"/>
      <c r="G284" s="25">
        <f t="shared" si="18"/>
        <v>0</v>
      </c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9.5" customHeight="1">
      <c r="A285" s="5"/>
      <c r="B285" s="21"/>
      <c r="C285" s="21"/>
      <c r="D285" s="28"/>
      <c r="E285" s="29"/>
      <c r="F285" s="30"/>
      <c r="G285" s="25">
        <f t="shared" si="18"/>
        <v>0</v>
      </c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9.5" customHeight="1">
      <c r="A286" s="5"/>
      <c r="B286" s="21"/>
      <c r="C286" s="21"/>
      <c r="D286" s="28" t="s">
        <v>62</v>
      </c>
      <c r="E286" s="29">
        <f t="shared" ref="E286:F286" si="19">SUM(E282:E285)</f>
        <v>0</v>
      </c>
      <c r="F286" s="30">
        <f t="shared" si="19"/>
        <v>0</v>
      </c>
      <c r="G286" s="25">
        <f>F286-E286</f>
        <v>0</v>
      </c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9.5" customHeight="1">
      <c r="A287" s="5"/>
      <c r="B287" s="4"/>
      <c r="C287" s="6"/>
      <c r="D287" s="7"/>
      <c r="E287" s="4"/>
      <c r="F287" s="8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9.5" customHeight="1">
      <c r="A288" s="5"/>
      <c r="B288" s="4"/>
      <c r="C288" s="6"/>
      <c r="D288" s="7"/>
      <c r="E288" s="4"/>
      <c r="F288" s="8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9.5" customHeight="1">
      <c r="A289" s="66"/>
      <c r="B289" s="65"/>
      <c r="C289" s="65"/>
      <c r="D289" s="65"/>
      <c r="E289" s="65"/>
      <c r="F289" s="65"/>
      <c r="G289" s="6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9.5" customHeight="1">
      <c r="A290" s="64"/>
      <c r="B290" s="65"/>
      <c r="C290" s="65"/>
      <c r="D290" s="65"/>
      <c r="E290" s="65"/>
      <c r="F290" s="65"/>
      <c r="G290" s="6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9.5" customHeight="1">
      <c r="A291" s="5"/>
      <c r="B291" s="10"/>
      <c r="C291" s="10"/>
      <c r="D291" s="12"/>
      <c r="E291" s="46"/>
      <c r="F291" s="14"/>
      <c r="G291" s="13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9.5" customHeight="1">
      <c r="A292" s="15"/>
      <c r="B292" s="10"/>
      <c r="C292" s="47"/>
      <c r="D292" s="12"/>
      <c r="E292" s="48"/>
      <c r="F292" s="49"/>
      <c r="G292" s="50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9.5" customHeight="1">
      <c r="A293" s="5"/>
      <c r="B293" s="51"/>
      <c r="C293" s="51"/>
      <c r="D293" s="52"/>
      <c r="E293" s="36"/>
      <c r="F293" s="37"/>
      <c r="G293" s="38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9.5" customHeight="1">
      <c r="A294" s="5"/>
      <c r="B294" s="51"/>
      <c r="C294" s="51"/>
      <c r="D294" s="53"/>
      <c r="E294" s="36"/>
      <c r="F294" s="37"/>
      <c r="G294" s="38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9.5" customHeight="1">
      <c r="A295" s="5"/>
      <c r="B295" s="51"/>
      <c r="C295" s="51"/>
      <c r="D295" s="52"/>
      <c r="E295" s="36"/>
      <c r="F295" s="37"/>
      <c r="G295" s="38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9.5" customHeight="1">
      <c r="A296" s="5"/>
      <c r="B296" s="51"/>
      <c r="C296" s="51"/>
      <c r="D296" s="52"/>
      <c r="E296" s="36"/>
      <c r="F296" s="37"/>
      <c r="G296" s="38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9.5" customHeight="1">
      <c r="A297" s="5"/>
      <c r="B297" s="51"/>
      <c r="C297" s="51"/>
      <c r="D297" s="52"/>
      <c r="E297" s="36"/>
      <c r="F297" s="37"/>
      <c r="G297" s="38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9.5" customHeight="1">
      <c r="A298" s="5"/>
      <c r="B298" s="10"/>
      <c r="C298" s="10"/>
      <c r="D298" s="12"/>
      <c r="E298" s="36"/>
      <c r="F298" s="37"/>
      <c r="G298" s="38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9.5" customHeight="1">
      <c r="A299" s="5"/>
      <c r="B299" s="10"/>
      <c r="C299" s="10"/>
      <c r="D299" s="12"/>
      <c r="E299" s="36"/>
      <c r="F299" s="37"/>
      <c r="G299" s="38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9.5" customHeight="1">
      <c r="A300" s="66"/>
      <c r="B300" s="65"/>
      <c r="C300" s="65"/>
      <c r="D300" s="65"/>
      <c r="E300" s="65"/>
      <c r="F300" s="65"/>
      <c r="G300" s="6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9.5" customHeight="1">
      <c r="A301" s="64"/>
      <c r="B301" s="65"/>
      <c r="C301" s="65"/>
      <c r="D301" s="65"/>
      <c r="E301" s="65"/>
      <c r="F301" s="65"/>
      <c r="G301" s="6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9.5" customHeight="1">
      <c r="A302" s="5"/>
      <c r="B302" s="10"/>
      <c r="C302" s="10"/>
      <c r="D302" s="12"/>
      <c r="E302" s="46"/>
      <c r="F302" s="14"/>
      <c r="G302" s="13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9.5" customHeight="1">
      <c r="A303" s="15"/>
      <c r="B303" s="10"/>
      <c r="C303" s="47"/>
      <c r="D303" s="12"/>
      <c r="E303" s="48"/>
      <c r="F303" s="49"/>
      <c r="G303" s="50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9.5" customHeight="1">
      <c r="A304" s="5"/>
      <c r="B304" s="51"/>
      <c r="C304" s="51"/>
      <c r="D304" s="52"/>
      <c r="E304" s="36"/>
      <c r="F304" s="37"/>
      <c r="G304" s="38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9.5" customHeight="1">
      <c r="A305" s="5"/>
      <c r="B305" s="51"/>
      <c r="C305" s="51"/>
      <c r="D305" s="53"/>
      <c r="E305" s="36"/>
      <c r="F305" s="37"/>
      <c r="G305" s="38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9.5" customHeight="1">
      <c r="A306" s="5"/>
      <c r="B306" s="51"/>
      <c r="C306" s="51"/>
      <c r="D306" s="52"/>
      <c r="E306" s="36"/>
      <c r="F306" s="37"/>
      <c r="G306" s="38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9.5" customHeight="1">
      <c r="A307" s="5"/>
      <c r="B307" s="51"/>
      <c r="C307" s="51"/>
      <c r="D307" s="52"/>
      <c r="E307" s="36"/>
      <c r="F307" s="37"/>
      <c r="G307" s="38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9.5" customHeight="1">
      <c r="A308" s="5"/>
      <c r="B308" s="51"/>
      <c r="C308" s="51"/>
      <c r="D308" s="52"/>
      <c r="E308" s="36"/>
      <c r="F308" s="37"/>
      <c r="G308" s="38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9.5" customHeight="1">
      <c r="A309" s="5"/>
      <c r="B309" s="4"/>
      <c r="C309" s="6"/>
      <c r="D309" s="7"/>
      <c r="E309" s="4"/>
      <c r="F309" s="8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9.5" customHeight="1">
      <c r="A310" s="5"/>
      <c r="B310" s="4"/>
      <c r="C310" s="6"/>
      <c r="D310" s="7"/>
      <c r="E310" s="4"/>
      <c r="F310" s="8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9.5" customHeight="1">
      <c r="A311" s="5"/>
      <c r="B311" s="4"/>
      <c r="C311" s="6"/>
      <c r="D311" s="7"/>
      <c r="E311" s="4"/>
      <c r="F311" s="8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9.5" customHeight="1">
      <c r="A312" s="5"/>
      <c r="B312" s="4"/>
      <c r="C312" s="6"/>
      <c r="D312" s="7"/>
      <c r="E312" s="4"/>
      <c r="F312" s="8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9.5" customHeight="1">
      <c r="A313" s="66"/>
      <c r="B313" s="65"/>
      <c r="C313" s="65"/>
      <c r="D313" s="65"/>
      <c r="E313" s="65"/>
      <c r="F313" s="65"/>
      <c r="G313" s="6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9.5" customHeight="1">
      <c r="A314" s="64"/>
      <c r="B314" s="65"/>
      <c r="C314" s="65"/>
      <c r="D314" s="65"/>
      <c r="E314" s="65"/>
      <c r="F314" s="65"/>
      <c r="G314" s="6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9.5" customHeight="1">
      <c r="A315" s="64"/>
      <c r="B315" s="65"/>
      <c r="C315" s="65"/>
      <c r="D315" s="65"/>
      <c r="E315" s="65"/>
      <c r="F315" s="65"/>
      <c r="G315" s="6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9.5" customHeight="1">
      <c r="A316" s="64"/>
      <c r="B316" s="65"/>
      <c r="C316" s="65"/>
      <c r="D316" s="65"/>
      <c r="E316" s="65"/>
      <c r="F316" s="65"/>
      <c r="G316" s="6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9.5" customHeight="1">
      <c r="A317" s="5"/>
      <c r="B317" s="11"/>
      <c r="C317" s="10"/>
      <c r="D317" s="12"/>
      <c r="E317" s="13"/>
      <c r="F317" s="14"/>
      <c r="G317" s="13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9.5" customHeight="1">
      <c r="A318" s="15"/>
      <c r="B318" s="47"/>
      <c r="C318" s="47"/>
      <c r="D318" s="47"/>
      <c r="E318" s="48"/>
      <c r="F318" s="49"/>
      <c r="G318" s="50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9.5" customHeight="1">
      <c r="A319" s="42"/>
      <c r="B319" s="35"/>
      <c r="C319" s="54"/>
      <c r="D319" s="37"/>
      <c r="E319" s="36"/>
      <c r="F319" s="55"/>
      <c r="G319" s="38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9.5" customHeight="1">
      <c r="A320" s="44"/>
      <c r="B320" s="35"/>
      <c r="C320" s="56"/>
      <c r="D320" s="57"/>
      <c r="E320" s="36"/>
      <c r="F320" s="37"/>
      <c r="G320" s="38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9.5" customHeight="1">
      <c r="A321" s="5"/>
      <c r="B321" s="35"/>
      <c r="C321" s="10"/>
      <c r="D321" s="12"/>
      <c r="E321" s="36"/>
      <c r="F321" s="37"/>
      <c r="G321" s="38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9.5" customHeight="1">
      <c r="A322" s="5"/>
      <c r="B322" s="35"/>
      <c r="C322" s="10"/>
      <c r="D322" s="12"/>
      <c r="E322" s="36"/>
      <c r="F322" s="37"/>
      <c r="G322" s="38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9.5" customHeight="1">
      <c r="A323" s="5"/>
      <c r="B323" s="35"/>
      <c r="C323" s="10"/>
      <c r="D323" s="12"/>
      <c r="E323" s="36"/>
      <c r="F323" s="37"/>
      <c r="G323" s="38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9.5" customHeight="1">
      <c r="A324" s="5"/>
      <c r="B324" s="35"/>
      <c r="C324" s="10"/>
      <c r="D324" s="12"/>
      <c r="E324" s="36"/>
      <c r="F324" s="37"/>
      <c r="G324" s="38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9.5" customHeight="1">
      <c r="A325" s="5"/>
      <c r="B325" s="4"/>
      <c r="C325" s="6"/>
      <c r="D325" s="7"/>
      <c r="E325" s="4"/>
      <c r="F325" s="8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9.5" customHeight="1">
      <c r="A326" s="5"/>
      <c r="B326" s="4"/>
      <c r="C326" s="6"/>
      <c r="D326" s="7"/>
      <c r="E326" s="4"/>
      <c r="F326" s="8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9.5" customHeight="1">
      <c r="A327" s="5"/>
      <c r="B327" s="4"/>
      <c r="C327" s="6"/>
      <c r="D327" s="7"/>
      <c r="E327" s="4"/>
      <c r="F327" s="8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9.5" customHeight="1">
      <c r="A328" s="5"/>
      <c r="B328" s="4"/>
      <c r="C328" s="6"/>
      <c r="D328" s="7"/>
      <c r="E328" s="4"/>
      <c r="F328" s="8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9.5" customHeight="1">
      <c r="A329" s="5"/>
      <c r="B329" s="4"/>
      <c r="C329" s="6"/>
      <c r="D329" s="7"/>
      <c r="E329" s="4"/>
      <c r="F329" s="8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9.5" customHeight="1">
      <c r="A330" s="5"/>
      <c r="B330" s="4"/>
      <c r="C330" s="6"/>
      <c r="D330" s="7"/>
      <c r="E330" s="4"/>
      <c r="F330" s="8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9.5" customHeight="1">
      <c r="A331" s="5"/>
      <c r="B331" s="4"/>
      <c r="C331" s="6"/>
      <c r="D331" s="7"/>
      <c r="E331" s="4"/>
      <c r="F331" s="8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9.5" customHeight="1">
      <c r="A332" s="5"/>
      <c r="B332" s="4"/>
      <c r="C332" s="6"/>
      <c r="D332" s="7"/>
      <c r="E332" s="4"/>
      <c r="F332" s="8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9.5" customHeight="1">
      <c r="A333" s="5"/>
      <c r="B333" s="4"/>
      <c r="C333" s="6"/>
      <c r="D333" s="7"/>
      <c r="E333" s="4"/>
      <c r="F333" s="8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9.5" customHeight="1">
      <c r="A334" s="5"/>
      <c r="B334" s="4"/>
      <c r="C334" s="6"/>
      <c r="D334" s="7"/>
      <c r="E334" s="4"/>
      <c r="F334" s="8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9.5" customHeight="1">
      <c r="A335" s="5"/>
      <c r="B335" s="4"/>
      <c r="C335" s="6"/>
      <c r="D335" s="7"/>
      <c r="E335" s="4"/>
      <c r="F335" s="8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9.5" customHeight="1">
      <c r="A336" s="5"/>
      <c r="B336" s="4"/>
      <c r="C336" s="6"/>
      <c r="D336" s="7"/>
      <c r="E336" s="4"/>
      <c r="F336" s="8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9.5" customHeight="1">
      <c r="A337" s="5"/>
      <c r="B337" s="4"/>
      <c r="C337" s="6"/>
      <c r="D337" s="7"/>
      <c r="E337" s="4"/>
      <c r="F337" s="8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9.5" customHeight="1">
      <c r="A338" s="5"/>
      <c r="B338" s="4"/>
      <c r="C338" s="6"/>
      <c r="D338" s="7"/>
      <c r="E338" s="4"/>
      <c r="F338" s="8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9.5" customHeight="1">
      <c r="A339" s="5"/>
      <c r="B339" s="4"/>
      <c r="C339" s="6"/>
      <c r="D339" s="7"/>
      <c r="E339" s="4"/>
      <c r="F339" s="8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9.5" customHeight="1">
      <c r="A340" s="5"/>
      <c r="B340" s="4"/>
      <c r="C340" s="6"/>
      <c r="D340" s="7"/>
      <c r="E340" s="4"/>
      <c r="F340" s="8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9.5" customHeight="1">
      <c r="A341" s="5"/>
      <c r="B341" s="4"/>
      <c r="C341" s="6"/>
      <c r="D341" s="7"/>
      <c r="E341" s="4"/>
      <c r="F341" s="8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9.5" customHeight="1">
      <c r="A342" s="5"/>
      <c r="B342" s="4"/>
      <c r="C342" s="6"/>
      <c r="D342" s="7"/>
      <c r="E342" s="4"/>
      <c r="F342" s="8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9.5" customHeight="1">
      <c r="A343" s="5"/>
      <c r="B343" s="4"/>
      <c r="C343" s="6"/>
      <c r="D343" s="7"/>
      <c r="E343" s="4"/>
      <c r="F343" s="8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9.5" customHeight="1">
      <c r="A344" s="5"/>
      <c r="B344" s="4"/>
      <c r="C344" s="6"/>
      <c r="D344" s="7"/>
      <c r="E344" s="4"/>
      <c r="F344" s="8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9.5" customHeight="1">
      <c r="A345" s="5"/>
      <c r="B345" s="4"/>
      <c r="C345" s="6"/>
      <c r="D345" s="7"/>
      <c r="E345" s="4"/>
      <c r="F345" s="8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9.5" customHeight="1">
      <c r="A346" s="5"/>
      <c r="B346" s="4"/>
      <c r="C346" s="6"/>
      <c r="D346" s="7"/>
      <c r="E346" s="4"/>
      <c r="F346" s="8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9.5" customHeight="1">
      <c r="A347" s="5"/>
      <c r="B347" s="4"/>
      <c r="C347" s="6"/>
      <c r="D347" s="7"/>
      <c r="E347" s="4"/>
      <c r="F347" s="8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9.5" customHeight="1">
      <c r="A348" s="5"/>
      <c r="B348" s="4"/>
      <c r="C348" s="6"/>
      <c r="D348" s="7"/>
      <c r="E348" s="4"/>
      <c r="F348" s="8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9.5" customHeight="1">
      <c r="A349" s="5"/>
      <c r="B349" s="4"/>
      <c r="C349" s="6"/>
      <c r="D349" s="7"/>
      <c r="E349" s="4"/>
      <c r="F349" s="8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9.5" customHeight="1">
      <c r="A350" s="5"/>
      <c r="B350" s="4"/>
      <c r="C350" s="6"/>
      <c r="D350" s="7"/>
      <c r="E350" s="4"/>
      <c r="F350" s="8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9.5" customHeight="1">
      <c r="A351" s="5"/>
      <c r="B351" s="4"/>
      <c r="C351" s="6"/>
      <c r="D351" s="7"/>
      <c r="E351" s="4"/>
      <c r="F351" s="8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9.5" customHeight="1">
      <c r="A352" s="5"/>
      <c r="B352" s="4"/>
      <c r="C352" s="6"/>
      <c r="D352" s="7"/>
      <c r="E352" s="4"/>
      <c r="F352" s="8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9.5" customHeight="1">
      <c r="A353" s="5"/>
      <c r="B353" s="4"/>
      <c r="C353" s="6"/>
      <c r="D353" s="7"/>
      <c r="E353" s="4"/>
      <c r="F353" s="8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9.5" customHeight="1">
      <c r="A354" s="5"/>
      <c r="B354" s="4"/>
      <c r="C354" s="6"/>
      <c r="D354" s="7"/>
      <c r="E354" s="4"/>
      <c r="F354" s="8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9.5" customHeight="1">
      <c r="A355" s="5"/>
      <c r="B355" s="4"/>
      <c r="C355" s="6"/>
      <c r="D355" s="7"/>
      <c r="E355" s="4"/>
      <c r="F355" s="8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9.5" customHeight="1">
      <c r="A356" s="5"/>
      <c r="B356" s="4"/>
      <c r="C356" s="6"/>
      <c r="D356" s="7"/>
      <c r="E356" s="4"/>
      <c r="F356" s="8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9.5" customHeight="1">
      <c r="A357" s="5"/>
      <c r="B357" s="4"/>
      <c r="C357" s="6"/>
      <c r="D357" s="7"/>
      <c r="E357" s="4"/>
      <c r="F357" s="8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9.5" customHeight="1">
      <c r="A358" s="5"/>
      <c r="B358" s="4"/>
      <c r="C358" s="6"/>
      <c r="D358" s="7"/>
      <c r="E358" s="4"/>
      <c r="F358" s="8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9.5" customHeight="1">
      <c r="A359" s="5"/>
      <c r="B359" s="4"/>
      <c r="C359" s="6"/>
      <c r="D359" s="7"/>
      <c r="E359" s="4"/>
      <c r="F359" s="8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9.5" customHeight="1">
      <c r="A360" s="5"/>
      <c r="B360" s="4"/>
      <c r="C360" s="6"/>
      <c r="D360" s="7"/>
      <c r="E360" s="4"/>
      <c r="F360" s="8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9.5" customHeight="1">
      <c r="A361" s="5"/>
      <c r="B361" s="4"/>
      <c r="C361" s="6"/>
      <c r="D361" s="7"/>
      <c r="E361" s="4"/>
      <c r="F361" s="8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9.5" customHeight="1">
      <c r="A362" s="5"/>
      <c r="B362" s="4"/>
      <c r="C362" s="6"/>
      <c r="D362" s="7"/>
      <c r="E362" s="4"/>
      <c r="F362" s="8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9.5" customHeight="1">
      <c r="A363" s="5"/>
      <c r="B363" s="4"/>
      <c r="C363" s="6"/>
      <c r="D363" s="7"/>
      <c r="E363" s="4"/>
      <c r="F363" s="8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9.5" customHeight="1">
      <c r="A364" s="5"/>
      <c r="B364" s="4"/>
      <c r="C364" s="6"/>
      <c r="D364" s="7"/>
      <c r="E364" s="4"/>
      <c r="F364" s="8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9.5" customHeight="1">
      <c r="A365" s="5"/>
      <c r="B365" s="4"/>
      <c r="C365" s="6"/>
      <c r="D365" s="7"/>
      <c r="E365" s="4"/>
      <c r="F365" s="8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9.5" customHeight="1">
      <c r="A366" s="5"/>
      <c r="B366" s="4"/>
      <c r="C366" s="6"/>
      <c r="D366" s="7"/>
      <c r="E366" s="4"/>
      <c r="F366" s="8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9.5" customHeight="1">
      <c r="A367" s="5"/>
      <c r="B367" s="4"/>
      <c r="C367" s="6"/>
      <c r="D367" s="7"/>
      <c r="E367" s="4"/>
      <c r="F367" s="8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9.5" customHeight="1">
      <c r="A368" s="5"/>
      <c r="B368" s="4"/>
      <c r="C368" s="6"/>
      <c r="D368" s="7"/>
      <c r="E368" s="4"/>
      <c r="F368" s="8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9.5" customHeight="1">
      <c r="A369" s="5"/>
      <c r="B369" s="4"/>
      <c r="C369" s="6"/>
      <c r="D369" s="7"/>
      <c r="E369" s="4"/>
      <c r="F369" s="8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9.5" customHeight="1">
      <c r="A370" s="5"/>
      <c r="B370" s="4"/>
      <c r="C370" s="6"/>
      <c r="D370" s="7"/>
      <c r="E370" s="4"/>
      <c r="F370" s="8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9.5" customHeight="1">
      <c r="A371" s="5"/>
      <c r="B371" s="4"/>
      <c r="C371" s="6"/>
      <c r="D371" s="7"/>
      <c r="E371" s="4"/>
      <c r="F371" s="8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9.5" customHeight="1">
      <c r="A372" s="5"/>
      <c r="B372" s="4"/>
      <c r="C372" s="6"/>
      <c r="D372" s="7"/>
      <c r="E372" s="4"/>
      <c r="F372" s="8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9.5" customHeight="1">
      <c r="A373" s="5"/>
      <c r="B373" s="4"/>
      <c r="C373" s="6"/>
      <c r="D373" s="7"/>
      <c r="E373" s="4"/>
      <c r="F373" s="8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9.5" customHeight="1">
      <c r="A374" s="5"/>
      <c r="B374" s="4"/>
      <c r="C374" s="6"/>
      <c r="D374" s="7"/>
      <c r="E374" s="4"/>
      <c r="F374" s="8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9.5" customHeight="1">
      <c r="A375" s="5"/>
      <c r="B375" s="4"/>
      <c r="C375" s="6"/>
      <c r="D375" s="7"/>
      <c r="E375" s="4"/>
      <c r="F375" s="8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9.5" customHeight="1">
      <c r="A376" s="5"/>
      <c r="B376" s="4"/>
      <c r="C376" s="6"/>
      <c r="D376" s="7"/>
      <c r="E376" s="4"/>
      <c r="F376" s="8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9.5" customHeight="1">
      <c r="A377" s="5"/>
      <c r="B377" s="4"/>
      <c r="C377" s="6"/>
      <c r="D377" s="7"/>
      <c r="E377" s="4"/>
      <c r="F377" s="8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9.5" customHeight="1">
      <c r="A378" s="5"/>
      <c r="B378" s="4"/>
      <c r="C378" s="6"/>
      <c r="D378" s="7"/>
      <c r="E378" s="4"/>
      <c r="F378" s="8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9.5" customHeight="1">
      <c r="A379" s="5"/>
      <c r="B379" s="4"/>
      <c r="C379" s="6"/>
      <c r="D379" s="7"/>
      <c r="E379" s="4"/>
      <c r="F379" s="8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9.5" customHeight="1">
      <c r="A380" s="5"/>
      <c r="B380" s="4"/>
      <c r="C380" s="6"/>
      <c r="D380" s="7"/>
      <c r="E380" s="4"/>
      <c r="F380" s="8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9.5" customHeight="1">
      <c r="A381" s="5"/>
      <c r="B381" s="4"/>
      <c r="C381" s="6"/>
      <c r="D381" s="7"/>
      <c r="E381" s="4"/>
      <c r="F381" s="8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9.5" customHeight="1">
      <c r="A382" s="5"/>
      <c r="B382" s="4"/>
      <c r="C382" s="6"/>
      <c r="D382" s="7"/>
      <c r="E382" s="4"/>
      <c r="F382" s="8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9.5" customHeight="1">
      <c r="A383" s="5"/>
      <c r="B383" s="4"/>
      <c r="C383" s="6"/>
      <c r="D383" s="7"/>
      <c r="E383" s="4"/>
      <c r="F383" s="8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9.5" customHeight="1">
      <c r="A384" s="5"/>
      <c r="B384" s="4"/>
      <c r="C384" s="6"/>
      <c r="D384" s="7"/>
      <c r="E384" s="4"/>
      <c r="F384" s="8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9.5" customHeight="1">
      <c r="A385" s="5"/>
      <c r="B385" s="4"/>
      <c r="C385" s="6"/>
      <c r="D385" s="7"/>
      <c r="E385" s="4"/>
      <c r="F385" s="8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9.5" customHeight="1">
      <c r="A386" s="5"/>
      <c r="B386" s="4"/>
      <c r="C386" s="6"/>
      <c r="D386" s="7"/>
      <c r="E386" s="4"/>
      <c r="F386" s="8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9.5" customHeight="1">
      <c r="A387" s="5"/>
      <c r="B387" s="4"/>
      <c r="C387" s="6"/>
      <c r="D387" s="7"/>
      <c r="E387" s="4"/>
      <c r="F387" s="8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9.5" customHeight="1">
      <c r="A388" s="5"/>
      <c r="B388" s="4"/>
      <c r="C388" s="6"/>
      <c r="D388" s="7"/>
      <c r="E388" s="4"/>
      <c r="F388" s="8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9.5" customHeight="1">
      <c r="A389" s="5"/>
      <c r="B389" s="4"/>
      <c r="C389" s="6"/>
      <c r="D389" s="7"/>
      <c r="E389" s="4"/>
      <c r="F389" s="8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9.5" customHeight="1">
      <c r="A390" s="5"/>
      <c r="B390" s="4"/>
      <c r="C390" s="6"/>
      <c r="D390" s="7"/>
      <c r="E390" s="4"/>
      <c r="F390" s="8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9.5" customHeight="1">
      <c r="A391" s="5"/>
      <c r="B391" s="4"/>
      <c r="C391" s="6"/>
      <c r="D391" s="7"/>
      <c r="E391" s="4"/>
      <c r="F391" s="8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9.5" customHeight="1">
      <c r="A392" s="5"/>
      <c r="B392" s="4"/>
      <c r="C392" s="6"/>
      <c r="D392" s="7"/>
      <c r="E392" s="4"/>
      <c r="F392" s="8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9.5" customHeight="1">
      <c r="A393" s="5"/>
      <c r="B393" s="4"/>
      <c r="C393" s="6"/>
      <c r="D393" s="7"/>
      <c r="E393" s="4"/>
      <c r="F393" s="8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9.5" customHeight="1">
      <c r="A394" s="5"/>
      <c r="B394" s="4"/>
      <c r="C394" s="6"/>
      <c r="D394" s="7"/>
      <c r="E394" s="4"/>
      <c r="F394" s="8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9.5" customHeight="1">
      <c r="A395" s="5"/>
      <c r="B395" s="4"/>
      <c r="C395" s="6"/>
      <c r="D395" s="7"/>
      <c r="E395" s="4"/>
      <c r="F395" s="8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9.5" customHeight="1">
      <c r="A396" s="5"/>
      <c r="B396" s="4"/>
      <c r="C396" s="6"/>
      <c r="D396" s="7"/>
      <c r="E396" s="4"/>
      <c r="F396" s="8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9.5" customHeight="1">
      <c r="A397" s="5"/>
      <c r="B397" s="4"/>
      <c r="C397" s="6"/>
      <c r="D397" s="7"/>
      <c r="E397" s="4"/>
      <c r="F397" s="8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9.5" customHeight="1">
      <c r="A398" s="5"/>
      <c r="B398" s="4"/>
      <c r="C398" s="6"/>
      <c r="D398" s="7"/>
      <c r="E398" s="4"/>
      <c r="F398" s="8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9.5" customHeight="1">
      <c r="A399" s="5"/>
      <c r="B399" s="4"/>
      <c r="C399" s="6"/>
      <c r="D399" s="7"/>
      <c r="E399" s="4"/>
      <c r="F399" s="8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9.5" customHeight="1">
      <c r="A400" s="5"/>
      <c r="B400" s="4"/>
      <c r="C400" s="6"/>
      <c r="D400" s="7"/>
      <c r="E400" s="4"/>
      <c r="F400" s="8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9.5" customHeight="1">
      <c r="A401" s="5"/>
      <c r="B401" s="4"/>
      <c r="C401" s="6"/>
      <c r="D401" s="7"/>
      <c r="E401" s="4"/>
      <c r="F401" s="8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9.5" customHeight="1">
      <c r="A402" s="5"/>
      <c r="B402" s="4"/>
      <c r="C402" s="6"/>
      <c r="D402" s="7"/>
      <c r="E402" s="4"/>
      <c r="F402" s="8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9.5" customHeight="1">
      <c r="A403" s="5"/>
      <c r="B403" s="4"/>
      <c r="C403" s="6"/>
      <c r="D403" s="7"/>
      <c r="E403" s="4"/>
      <c r="F403" s="8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9.5" customHeight="1">
      <c r="A404" s="5"/>
      <c r="B404" s="4"/>
      <c r="C404" s="6"/>
      <c r="D404" s="7"/>
      <c r="E404" s="4"/>
      <c r="F404" s="8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9.5" customHeight="1">
      <c r="A405" s="5"/>
      <c r="B405" s="4"/>
      <c r="C405" s="6"/>
      <c r="D405" s="7"/>
      <c r="E405" s="4"/>
      <c r="F405" s="8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9.5" customHeight="1">
      <c r="A406" s="5"/>
      <c r="B406" s="4"/>
      <c r="C406" s="6"/>
      <c r="D406" s="7"/>
      <c r="E406" s="4"/>
      <c r="F406" s="8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9.5" customHeight="1">
      <c r="A407" s="5"/>
      <c r="B407" s="4"/>
      <c r="C407" s="6"/>
      <c r="D407" s="7"/>
      <c r="E407" s="4"/>
      <c r="F407" s="8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9.5" customHeight="1">
      <c r="A408" s="5"/>
      <c r="B408" s="4"/>
      <c r="C408" s="6"/>
      <c r="D408" s="7"/>
      <c r="E408" s="4"/>
      <c r="F408" s="8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9.5" customHeight="1">
      <c r="A409" s="5"/>
      <c r="B409" s="4"/>
      <c r="C409" s="6"/>
      <c r="D409" s="7"/>
      <c r="E409" s="4"/>
      <c r="F409" s="8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9.5" customHeight="1">
      <c r="A410" s="5"/>
      <c r="B410" s="4"/>
      <c r="C410" s="6"/>
      <c r="D410" s="7"/>
      <c r="E410" s="4"/>
      <c r="F410" s="8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9.5" customHeight="1">
      <c r="A411" s="5"/>
      <c r="B411" s="4"/>
      <c r="C411" s="6"/>
      <c r="D411" s="7"/>
      <c r="E411" s="4"/>
      <c r="F411" s="8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9.5" customHeight="1">
      <c r="A412" s="5"/>
      <c r="B412" s="4"/>
      <c r="C412" s="6"/>
      <c r="D412" s="7"/>
      <c r="E412" s="4"/>
      <c r="F412" s="8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9.5" customHeight="1">
      <c r="A413" s="5"/>
      <c r="B413" s="4"/>
      <c r="C413" s="6"/>
      <c r="D413" s="7"/>
      <c r="E413" s="4"/>
      <c r="F413" s="8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9.5" customHeight="1">
      <c r="A414" s="5"/>
      <c r="B414" s="4"/>
      <c r="C414" s="6"/>
      <c r="D414" s="7"/>
      <c r="E414" s="4"/>
      <c r="F414" s="8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9.5" customHeight="1">
      <c r="A415" s="5"/>
      <c r="B415" s="4"/>
      <c r="C415" s="6"/>
      <c r="D415" s="7"/>
      <c r="E415" s="4"/>
      <c r="F415" s="8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9.5" customHeight="1">
      <c r="A416" s="5"/>
      <c r="B416" s="4"/>
      <c r="C416" s="6"/>
      <c r="D416" s="7"/>
      <c r="E416" s="4"/>
      <c r="F416" s="8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9.5" customHeight="1">
      <c r="A417" s="5"/>
      <c r="B417" s="4"/>
      <c r="C417" s="6"/>
      <c r="D417" s="7"/>
      <c r="E417" s="4"/>
      <c r="F417" s="8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9.5" customHeight="1">
      <c r="A418" s="5"/>
      <c r="B418" s="4"/>
      <c r="C418" s="6"/>
      <c r="D418" s="7"/>
      <c r="E418" s="4"/>
      <c r="F418" s="8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9.5" customHeight="1">
      <c r="A419" s="5"/>
      <c r="B419" s="4"/>
      <c r="C419" s="6"/>
      <c r="D419" s="7"/>
      <c r="E419" s="4"/>
      <c r="F419" s="8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9.5" customHeight="1">
      <c r="A420" s="5"/>
      <c r="B420" s="4"/>
      <c r="C420" s="6"/>
      <c r="D420" s="7"/>
      <c r="E420" s="4"/>
      <c r="F420" s="8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9.5" customHeight="1">
      <c r="A421" s="5"/>
      <c r="B421" s="4"/>
      <c r="C421" s="6"/>
      <c r="D421" s="7"/>
      <c r="E421" s="4"/>
      <c r="F421" s="8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9.5" customHeight="1">
      <c r="A422" s="5"/>
      <c r="B422" s="4"/>
      <c r="C422" s="6"/>
      <c r="D422" s="7"/>
      <c r="E422" s="4"/>
      <c r="F422" s="8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9.5" customHeight="1">
      <c r="A423" s="5"/>
      <c r="B423" s="4"/>
      <c r="C423" s="6"/>
      <c r="D423" s="7"/>
      <c r="E423" s="4"/>
      <c r="F423" s="8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9.5" customHeight="1">
      <c r="A424" s="5"/>
      <c r="B424" s="4"/>
      <c r="C424" s="6"/>
      <c r="D424" s="7"/>
      <c r="E424" s="4"/>
      <c r="F424" s="8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9.5" customHeight="1">
      <c r="A425" s="5"/>
      <c r="B425" s="4"/>
      <c r="C425" s="6"/>
      <c r="D425" s="7"/>
      <c r="E425" s="4"/>
      <c r="F425" s="8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9.5" customHeight="1">
      <c r="A426" s="5"/>
      <c r="B426" s="4"/>
      <c r="C426" s="6"/>
      <c r="D426" s="7"/>
      <c r="E426" s="4"/>
      <c r="F426" s="8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9.5" customHeight="1">
      <c r="A427" s="5"/>
      <c r="B427" s="4"/>
      <c r="C427" s="6"/>
      <c r="D427" s="7"/>
      <c r="E427" s="4"/>
      <c r="F427" s="8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9.5" customHeight="1">
      <c r="A428" s="5"/>
      <c r="B428" s="4"/>
      <c r="C428" s="6"/>
      <c r="D428" s="7"/>
      <c r="E428" s="4"/>
      <c r="F428" s="8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9.5" customHeight="1">
      <c r="A429" s="5"/>
      <c r="B429" s="4"/>
      <c r="C429" s="6"/>
      <c r="D429" s="7"/>
      <c r="E429" s="4"/>
      <c r="F429" s="8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9.5" customHeight="1">
      <c r="A430" s="5"/>
      <c r="B430" s="4"/>
      <c r="C430" s="6"/>
      <c r="D430" s="7"/>
      <c r="E430" s="4"/>
      <c r="F430" s="8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9.5" customHeight="1">
      <c r="A431" s="5"/>
      <c r="B431" s="4"/>
      <c r="C431" s="6"/>
      <c r="D431" s="7"/>
      <c r="E431" s="4"/>
      <c r="F431" s="8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9.5" customHeight="1">
      <c r="A432" s="5"/>
      <c r="B432" s="4"/>
      <c r="C432" s="6"/>
      <c r="D432" s="7"/>
      <c r="E432" s="4"/>
      <c r="F432" s="8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9.5" customHeight="1">
      <c r="A433" s="5"/>
      <c r="B433" s="4"/>
      <c r="C433" s="6"/>
      <c r="D433" s="7"/>
      <c r="E433" s="4"/>
      <c r="F433" s="8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9.5" customHeight="1">
      <c r="A434" s="5"/>
      <c r="B434" s="4"/>
      <c r="C434" s="6"/>
      <c r="D434" s="7"/>
      <c r="E434" s="4"/>
      <c r="F434" s="8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9.5" customHeight="1">
      <c r="A435" s="5"/>
      <c r="B435" s="4"/>
      <c r="C435" s="6"/>
      <c r="D435" s="7"/>
      <c r="E435" s="4"/>
      <c r="F435" s="8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9.5" customHeight="1">
      <c r="A436" s="5"/>
      <c r="B436" s="4"/>
      <c r="C436" s="6"/>
      <c r="D436" s="7"/>
      <c r="E436" s="4"/>
      <c r="F436" s="8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9.5" customHeight="1">
      <c r="A437" s="5"/>
      <c r="B437" s="4"/>
      <c r="C437" s="6"/>
      <c r="D437" s="7"/>
      <c r="E437" s="4"/>
      <c r="F437" s="8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9.5" customHeight="1">
      <c r="A438" s="5"/>
      <c r="B438" s="4"/>
      <c r="C438" s="6"/>
      <c r="D438" s="7"/>
      <c r="E438" s="4"/>
      <c r="F438" s="8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9.5" customHeight="1">
      <c r="A439" s="5"/>
      <c r="B439" s="4"/>
      <c r="C439" s="6"/>
      <c r="D439" s="7"/>
      <c r="E439" s="4"/>
      <c r="F439" s="8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9.5" customHeight="1">
      <c r="A440" s="5"/>
      <c r="B440" s="4"/>
      <c r="C440" s="6"/>
      <c r="D440" s="7"/>
      <c r="E440" s="4"/>
      <c r="F440" s="8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9.5" customHeight="1">
      <c r="A441" s="5"/>
      <c r="B441" s="4"/>
      <c r="C441" s="6"/>
      <c r="D441" s="7"/>
      <c r="E441" s="4"/>
      <c r="F441" s="8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9.5" customHeight="1">
      <c r="A442" s="5"/>
      <c r="B442" s="4"/>
      <c r="C442" s="6"/>
      <c r="D442" s="7"/>
      <c r="E442" s="4"/>
      <c r="F442" s="8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9.5" customHeight="1">
      <c r="A443" s="5"/>
      <c r="B443" s="4"/>
      <c r="C443" s="6"/>
      <c r="D443" s="7"/>
      <c r="E443" s="4"/>
      <c r="F443" s="8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9.5" customHeight="1">
      <c r="A444" s="5"/>
      <c r="B444" s="4"/>
      <c r="C444" s="6"/>
      <c r="D444" s="7"/>
      <c r="E444" s="4"/>
      <c r="F444" s="8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9.5" customHeight="1">
      <c r="A445" s="5"/>
      <c r="B445" s="4"/>
      <c r="C445" s="6"/>
      <c r="D445" s="7"/>
      <c r="E445" s="4"/>
      <c r="F445" s="8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9.5" customHeight="1">
      <c r="A446" s="5"/>
      <c r="B446" s="4"/>
      <c r="C446" s="6"/>
      <c r="D446" s="7"/>
      <c r="E446" s="4"/>
      <c r="F446" s="8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9.5" customHeight="1">
      <c r="A447" s="5"/>
      <c r="B447" s="4"/>
      <c r="C447" s="6"/>
      <c r="D447" s="7"/>
      <c r="E447" s="4"/>
      <c r="F447" s="8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9.5" customHeight="1">
      <c r="A448" s="5"/>
      <c r="B448" s="4"/>
      <c r="C448" s="6"/>
      <c r="D448" s="7"/>
      <c r="E448" s="4"/>
      <c r="F448" s="8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9.5" customHeight="1">
      <c r="A449" s="5"/>
      <c r="B449" s="4"/>
      <c r="C449" s="6"/>
      <c r="D449" s="7"/>
      <c r="E449" s="4"/>
      <c r="F449" s="8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9.5" customHeight="1">
      <c r="A450" s="5"/>
      <c r="B450" s="4"/>
      <c r="C450" s="6"/>
      <c r="D450" s="7"/>
      <c r="E450" s="4"/>
      <c r="F450" s="8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9.5" customHeight="1">
      <c r="A451" s="5"/>
      <c r="B451" s="4"/>
      <c r="C451" s="6"/>
      <c r="D451" s="7"/>
      <c r="E451" s="4"/>
      <c r="F451" s="8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9.5" customHeight="1">
      <c r="A452" s="5"/>
      <c r="B452" s="4"/>
      <c r="C452" s="6"/>
      <c r="D452" s="7"/>
      <c r="E452" s="4"/>
      <c r="F452" s="8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9.5" customHeight="1">
      <c r="A453" s="5"/>
      <c r="B453" s="4"/>
      <c r="C453" s="6"/>
      <c r="D453" s="7"/>
      <c r="E453" s="4"/>
      <c r="F453" s="8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9.5" customHeight="1">
      <c r="A454" s="5"/>
      <c r="B454" s="4"/>
      <c r="C454" s="6"/>
      <c r="D454" s="7"/>
      <c r="E454" s="4"/>
      <c r="F454" s="8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9.5" customHeight="1">
      <c r="A455" s="5"/>
      <c r="B455" s="4"/>
      <c r="C455" s="6"/>
      <c r="D455" s="7"/>
      <c r="E455" s="4"/>
      <c r="F455" s="8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9.5" customHeight="1">
      <c r="A456" s="5"/>
      <c r="B456" s="4"/>
      <c r="C456" s="6"/>
      <c r="D456" s="7"/>
      <c r="E456" s="4"/>
      <c r="F456" s="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9.5" customHeight="1">
      <c r="A457" s="5"/>
      <c r="B457" s="4"/>
      <c r="C457" s="6"/>
      <c r="D457" s="7"/>
      <c r="E457" s="4"/>
      <c r="F457" s="8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9.5" customHeight="1">
      <c r="A458" s="5"/>
      <c r="B458" s="4"/>
      <c r="C458" s="6"/>
      <c r="D458" s="7"/>
      <c r="E458" s="4"/>
      <c r="F458" s="8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9.5" customHeight="1">
      <c r="A459" s="5"/>
      <c r="B459" s="4"/>
      <c r="C459" s="6"/>
      <c r="D459" s="7"/>
      <c r="E459" s="4"/>
      <c r="F459" s="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9.5" customHeight="1">
      <c r="A460" s="5"/>
      <c r="B460" s="4"/>
      <c r="C460" s="6"/>
      <c r="D460" s="7"/>
      <c r="E460" s="4"/>
      <c r="F460" s="8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9.5" customHeight="1">
      <c r="A461" s="5"/>
      <c r="B461" s="4"/>
      <c r="C461" s="6"/>
      <c r="D461" s="7"/>
      <c r="E461" s="4"/>
      <c r="F461" s="8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9.5" customHeight="1">
      <c r="A462" s="5"/>
      <c r="B462" s="4"/>
      <c r="C462" s="6"/>
      <c r="D462" s="7"/>
      <c r="E462" s="4"/>
      <c r="F462" s="8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9.5" customHeight="1">
      <c r="A463" s="5"/>
      <c r="B463" s="4"/>
      <c r="C463" s="6"/>
      <c r="D463" s="7"/>
      <c r="E463" s="4"/>
      <c r="F463" s="8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9.5" customHeight="1">
      <c r="A464" s="5"/>
      <c r="B464" s="4"/>
      <c r="C464" s="6"/>
      <c r="D464" s="7"/>
      <c r="E464" s="4"/>
      <c r="F464" s="8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9.5" customHeight="1">
      <c r="A465" s="5"/>
      <c r="B465" s="4"/>
      <c r="C465" s="6"/>
      <c r="D465" s="7"/>
      <c r="E465" s="4"/>
      <c r="F465" s="8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9.5" customHeight="1">
      <c r="A466" s="5"/>
      <c r="B466" s="4"/>
      <c r="C466" s="6"/>
      <c r="D466" s="7"/>
      <c r="E466" s="4"/>
      <c r="F466" s="8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9.5" customHeight="1">
      <c r="A467" s="5"/>
      <c r="B467" s="4"/>
      <c r="C467" s="6"/>
      <c r="D467" s="7"/>
      <c r="E467" s="4"/>
      <c r="F467" s="8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9.5" customHeight="1">
      <c r="A468" s="5"/>
      <c r="B468" s="4"/>
      <c r="C468" s="6"/>
      <c r="D468" s="7"/>
      <c r="E468" s="4"/>
      <c r="F468" s="8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9.5" customHeight="1">
      <c r="A469" s="5"/>
      <c r="B469" s="4"/>
      <c r="C469" s="6"/>
      <c r="D469" s="7"/>
      <c r="E469" s="4"/>
      <c r="F469" s="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9.5" customHeight="1">
      <c r="A470" s="5"/>
      <c r="B470" s="4"/>
      <c r="C470" s="6"/>
      <c r="D470" s="7"/>
      <c r="E470" s="4"/>
      <c r="F470" s="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9.5" customHeight="1">
      <c r="A471" s="5"/>
      <c r="B471" s="4"/>
      <c r="C471" s="6"/>
      <c r="D471" s="7"/>
      <c r="E471" s="4"/>
      <c r="F471" s="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9.5" customHeight="1">
      <c r="A472" s="5"/>
      <c r="B472" s="4"/>
      <c r="C472" s="6"/>
      <c r="D472" s="7"/>
      <c r="E472" s="4"/>
      <c r="F472" s="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9.5" customHeight="1">
      <c r="A473" s="5"/>
      <c r="B473" s="4"/>
      <c r="C473" s="6"/>
      <c r="D473" s="7"/>
      <c r="E473" s="4"/>
      <c r="F473" s="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9.5" customHeight="1">
      <c r="A474" s="5"/>
      <c r="B474" s="4"/>
      <c r="C474" s="6"/>
      <c r="D474" s="7"/>
      <c r="E474" s="4"/>
      <c r="F474" s="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9.5" customHeight="1">
      <c r="A475" s="5"/>
      <c r="B475" s="4"/>
      <c r="C475" s="6"/>
      <c r="D475" s="7"/>
      <c r="E475" s="4"/>
      <c r="F475" s="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9.5" customHeight="1">
      <c r="A476" s="5"/>
      <c r="B476" s="4"/>
      <c r="C476" s="6"/>
      <c r="D476" s="7"/>
      <c r="E476" s="4"/>
      <c r="F476" s="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9.5" customHeight="1">
      <c r="A477" s="5"/>
      <c r="B477" s="4"/>
      <c r="C477" s="6"/>
      <c r="D477" s="7"/>
      <c r="E477" s="4"/>
      <c r="F477" s="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9.5" customHeight="1">
      <c r="A478" s="5"/>
      <c r="B478" s="4"/>
      <c r="C478" s="6"/>
      <c r="D478" s="7"/>
      <c r="E478" s="4"/>
      <c r="F478" s="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9.5" customHeight="1">
      <c r="A479" s="5"/>
      <c r="B479" s="4"/>
      <c r="C479" s="6"/>
      <c r="D479" s="7"/>
      <c r="E479" s="4"/>
      <c r="F479" s="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9.5" customHeight="1">
      <c r="A480" s="5"/>
      <c r="B480" s="4"/>
      <c r="C480" s="6"/>
      <c r="D480" s="7"/>
      <c r="E480" s="4"/>
      <c r="F480" s="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9.5" customHeight="1">
      <c r="A481" s="5"/>
      <c r="B481" s="4"/>
      <c r="C481" s="6"/>
      <c r="D481" s="7"/>
      <c r="E481" s="4"/>
      <c r="F481" s="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9.5" customHeight="1">
      <c r="A482" s="5"/>
      <c r="B482" s="4"/>
      <c r="C482" s="6"/>
      <c r="D482" s="7"/>
      <c r="E482" s="4"/>
      <c r="F482" s="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9.5" customHeight="1">
      <c r="A483" s="5"/>
      <c r="B483" s="4"/>
      <c r="C483" s="6"/>
      <c r="D483" s="7"/>
      <c r="E483" s="4"/>
      <c r="F483" s="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9.5" customHeight="1">
      <c r="A484" s="5"/>
      <c r="B484" s="4"/>
      <c r="C484" s="6"/>
      <c r="D484" s="7"/>
      <c r="E484" s="4"/>
      <c r="F484" s="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9.5" customHeight="1">
      <c r="A485" s="5"/>
      <c r="B485" s="4"/>
      <c r="C485" s="6"/>
      <c r="D485" s="7"/>
      <c r="E485" s="4"/>
      <c r="F485" s="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9.5" customHeight="1">
      <c r="A486" s="5"/>
      <c r="B486" s="4"/>
      <c r="C486" s="6"/>
      <c r="D486" s="7"/>
      <c r="E486" s="4"/>
      <c r="F486" s="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9.5" customHeight="1">
      <c r="A487" s="5"/>
      <c r="B487" s="4"/>
      <c r="C487" s="6"/>
      <c r="D487" s="7"/>
      <c r="E487" s="4"/>
      <c r="F487" s="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9.5" customHeight="1">
      <c r="A488" s="5"/>
      <c r="B488" s="4"/>
      <c r="C488" s="6"/>
      <c r="D488" s="7"/>
      <c r="E488" s="4"/>
      <c r="F488" s="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9.5" customHeight="1">
      <c r="A489" s="5"/>
      <c r="B489" s="4"/>
      <c r="C489" s="6"/>
      <c r="D489" s="7"/>
      <c r="E489" s="4"/>
      <c r="F489" s="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9.5" customHeight="1">
      <c r="A490" s="5"/>
      <c r="B490" s="4"/>
      <c r="C490" s="6"/>
      <c r="D490" s="7"/>
      <c r="E490" s="4"/>
      <c r="F490" s="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9.5" customHeight="1">
      <c r="A491" s="5"/>
      <c r="B491" s="4"/>
      <c r="C491" s="6"/>
      <c r="D491" s="7"/>
      <c r="E491" s="4"/>
      <c r="F491" s="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9.5" customHeight="1">
      <c r="A492" s="5"/>
      <c r="B492" s="4"/>
      <c r="C492" s="6"/>
      <c r="D492" s="7"/>
      <c r="E492" s="4"/>
      <c r="F492" s="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9.5" customHeight="1">
      <c r="A493" s="5"/>
      <c r="B493" s="4"/>
      <c r="C493" s="6"/>
      <c r="D493" s="7"/>
      <c r="E493" s="4"/>
      <c r="F493" s="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9.5" customHeight="1">
      <c r="A494" s="5"/>
      <c r="B494" s="4"/>
      <c r="C494" s="6"/>
      <c r="D494" s="7"/>
      <c r="E494" s="4"/>
      <c r="F494" s="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9.5" customHeight="1">
      <c r="A495" s="5"/>
      <c r="B495" s="4"/>
      <c r="C495" s="6"/>
      <c r="D495" s="7"/>
      <c r="E495" s="4"/>
      <c r="F495" s="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9.5" customHeight="1">
      <c r="A496" s="5"/>
      <c r="B496" s="4"/>
      <c r="C496" s="6"/>
      <c r="D496" s="7"/>
      <c r="E496" s="4"/>
      <c r="F496" s="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9.5" customHeight="1">
      <c r="A497" s="5"/>
      <c r="B497" s="4"/>
      <c r="C497" s="6"/>
      <c r="D497" s="7"/>
      <c r="E497" s="4"/>
      <c r="F497" s="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9.5" customHeight="1">
      <c r="A498" s="5"/>
      <c r="B498" s="4"/>
      <c r="C498" s="6"/>
      <c r="D498" s="7"/>
      <c r="E498" s="4"/>
      <c r="F498" s="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9.5" customHeight="1">
      <c r="A499" s="5"/>
      <c r="B499" s="4"/>
      <c r="C499" s="6"/>
      <c r="D499" s="7"/>
      <c r="E499" s="4"/>
      <c r="F499" s="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9.5" customHeight="1">
      <c r="A500" s="5"/>
      <c r="B500" s="4"/>
      <c r="C500" s="6"/>
      <c r="D500" s="7"/>
      <c r="E500" s="4"/>
      <c r="F500" s="8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9.5" customHeight="1">
      <c r="A501" s="5"/>
      <c r="B501" s="4"/>
      <c r="C501" s="6"/>
      <c r="D501" s="7"/>
      <c r="E501" s="4"/>
      <c r="F501" s="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9.5" customHeight="1">
      <c r="A502" s="5"/>
      <c r="B502" s="4"/>
      <c r="C502" s="6"/>
      <c r="D502" s="7"/>
      <c r="E502" s="4"/>
      <c r="F502" s="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9.5" customHeight="1">
      <c r="A503" s="5"/>
      <c r="B503" s="4"/>
      <c r="C503" s="6"/>
      <c r="D503" s="7"/>
      <c r="E503" s="4"/>
      <c r="F503" s="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9.5" customHeight="1">
      <c r="A504" s="5"/>
      <c r="B504" s="4"/>
      <c r="C504" s="6"/>
      <c r="D504" s="7"/>
      <c r="E504" s="4"/>
      <c r="F504" s="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9.5" customHeight="1">
      <c r="A505" s="5"/>
      <c r="B505" s="4"/>
      <c r="C505" s="6"/>
      <c r="D505" s="7"/>
      <c r="E505" s="4"/>
      <c r="F505" s="8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9.5" customHeight="1">
      <c r="A506" s="5"/>
      <c r="B506" s="4"/>
      <c r="C506" s="6"/>
      <c r="D506" s="7"/>
      <c r="E506" s="4"/>
      <c r="F506" s="8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9.5" customHeight="1">
      <c r="A507" s="5"/>
      <c r="B507" s="4"/>
      <c r="C507" s="6"/>
      <c r="D507" s="7"/>
      <c r="E507" s="4"/>
      <c r="F507" s="8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9.5" customHeight="1">
      <c r="A508" s="5"/>
      <c r="B508" s="4"/>
      <c r="C508" s="6"/>
      <c r="D508" s="7"/>
      <c r="E508" s="4"/>
      <c r="F508" s="8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9.5" customHeight="1">
      <c r="A509" s="5"/>
      <c r="B509" s="4"/>
      <c r="C509" s="6"/>
      <c r="D509" s="7"/>
      <c r="E509" s="4"/>
      <c r="F509" s="8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9.5" customHeight="1">
      <c r="A510" s="5"/>
      <c r="B510" s="4"/>
      <c r="C510" s="6"/>
      <c r="D510" s="7"/>
      <c r="E510" s="4"/>
      <c r="F510" s="8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9.5" customHeight="1">
      <c r="A511" s="5"/>
      <c r="B511" s="4"/>
      <c r="C511" s="6"/>
      <c r="D511" s="7"/>
      <c r="E511" s="4"/>
      <c r="F511" s="8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9.5" customHeight="1">
      <c r="A512" s="5"/>
      <c r="B512" s="4"/>
      <c r="C512" s="6"/>
      <c r="D512" s="7"/>
      <c r="E512" s="4"/>
      <c r="F512" s="8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9.5" customHeight="1">
      <c r="A513" s="5"/>
      <c r="B513" s="4"/>
      <c r="C513" s="6"/>
      <c r="D513" s="7"/>
      <c r="E513" s="4"/>
      <c r="F513" s="8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9.5" customHeight="1">
      <c r="A514" s="5"/>
      <c r="B514" s="4"/>
      <c r="C514" s="6"/>
      <c r="D514" s="7"/>
      <c r="E514" s="4"/>
      <c r="F514" s="8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9.5" customHeight="1">
      <c r="A515" s="5"/>
      <c r="B515" s="4"/>
      <c r="C515" s="6"/>
      <c r="D515" s="7"/>
      <c r="E515" s="4"/>
      <c r="F515" s="8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9.5" customHeight="1">
      <c r="A516" s="5"/>
      <c r="B516" s="4"/>
      <c r="C516" s="6"/>
      <c r="D516" s="7"/>
      <c r="E516" s="4"/>
      <c r="F516" s="8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9.5" customHeight="1">
      <c r="A517" s="5"/>
      <c r="B517" s="4"/>
      <c r="C517" s="6"/>
      <c r="D517" s="7"/>
      <c r="E517" s="4"/>
      <c r="F517" s="8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9.5" customHeight="1">
      <c r="A518" s="5"/>
      <c r="B518" s="4"/>
      <c r="C518" s="6"/>
      <c r="D518" s="7"/>
      <c r="E518" s="4"/>
      <c r="F518" s="8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9.5" customHeight="1">
      <c r="A519" s="5"/>
      <c r="B519" s="4"/>
      <c r="C519" s="6"/>
      <c r="D519" s="7"/>
      <c r="E519" s="4"/>
      <c r="F519" s="8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9.5" customHeight="1">
      <c r="A520" s="5"/>
      <c r="B520" s="4"/>
      <c r="C520" s="6"/>
      <c r="D520" s="7"/>
      <c r="E520" s="4"/>
      <c r="F520" s="8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9.5" customHeight="1">
      <c r="A521" s="5"/>
      <c r="B521" s="4"/>
      <c r="C521" s="6"/>
      <c r="D521" s="7"/>
      <c r="E521" s="4"/>
      <c r="F521" s="8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9.5" customHeight="1">
      <c r="A522" s="5"/>
      <c r="B522" s="4"/>
      <c r="C522" s="6"/>
      <c r="D522" s="7"/>
      <c r="E522" s="4"/>
      <c r="F522" s="8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9.5" customHeight="1">
      <c r="A523" s="5"/>
      <c r="B523" s="4"/>
      <c r="C523" s="6"/>
      <c r="D523" s="7"/>
      <c r="E523" s="4"/>
      <c r="F523" s="8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9.5" customHeight="1">
      <c r="A524" s="5"/>
      <c r="B524" s="4"/>
      <c r="C524" s="6"/>
      <c r="D524" s="7"/>
      <c r="E524" s="4"/>
      <c r="F524" s="8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sheetProtection sheet="1" objects="1" scenarios="1"/>
  <mergeCells count="28">
    <mergeCell ref="A316:G316"/>
    <mergeCell ref="A241:G241"/>
    <mergeCell ref="A242:G242"/>
    <mergeCell ref="A267:G267"/>
    <mergeCell ref="A268:G268"/>
    <mergeCell ref="A278:G278"/>
    <mergeCell ref="A279:G279"/>
    <mergeCell ref="A289:G289"/>
    <mergeCell ref="A300:G300"/>
    <mergeCell ref="A301:G301"/>
    <mergeCell ref="A313:G313"/>
    <mergeCell ref="A314:G314"/>
    <mergeCell ref="A315:G315"/>
    <mergeCell ref="A214:G214"/>
    <mergeCell ref="A215:G215"/>
    <mergeCell ref="A228:G228"/>
    <mergeCell ref="A229:G229"/>
    <mergeCell ref="A290:G290"/>
    <mergeCell ref="A142:G142"/>
    <mergeCell ref="A184:G184"/>
    <mergeCell ref="A185:G185"/>
    <mergeCell ref="A202:G202"/>
    <mergeCell ref="A203:G203"/>
    <mergeCell ref="A2:G2"/>
    <mergeCell ref="A3:G3"/>
    <mergeCell ref="A117:G117"/>
    <mergeCell ref="A118:G118"/>
    <mergeCell ref="A141:G141"/>
  </mergeCells>
  <pageMargins left="0.511811024" right="0.511811024" top="0.78740157499999996" bottom="0.78740157499999996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Detalhamento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Dandara</dc:creator>
  <cp:lastModifiedBy>CFCH</cp:lastModifiedBy>
  <dcterms:created xsi:type="dcterms:W3CDTF">2019-10-31T16:47:29Z</dcterms:created>
  <dcterms:modified xsi:type="dcterms:W3CDTF">2025-07-18T16:20:51Z</dcterms:modified>
</cp:coreProperties>
</file>